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wingecarribeesc-my.sharepoint.com/personal/emma_britten_wsc_nsw_gov_au/Documents/Desktop/"/>
    </mc:Choice>
  </mc:AlternateContent>
  <xr:revisionPtr revIDLastSave="0" documentId="8_{984E2752-1D79-4270-B445-0C2DC386E961}" xr6:coauthVersionLast="47" xr6:coauthVersionMax="47" xr10:uidLastSave="{00000000-0000-0000-0000-000000000000}"/>
  <bookViews>
    <workbookView xWindow="-23148" yWindow="-108" windowWidth="23256" windowHeight="12576" xr2:uid="{3FFFF05B-5A39-42AC-B818-1D0CB06AC261}"/>
  </bookViews>
  <sheets>
    <sheet name="Bundanoon Website Report" sheetId="1" r:id="rId1"/>
  </sheets>
  <externalReferences>
    <externalReference r:id="rId2"/>
  </externalReferences>
  <definedNames>
    <definedName name="_xlnm.Print_Area" localSheetId="0">'Bundanoon Website Report'!$B$1:$M$48</definedName>
    <definedName name="_xlnm.Print_Titles" localSheetId="0">'Bundanoon Website Report'!$1:$3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" l="1"/>
  <c r="M30" i="1"/>
  <c r="L30" i="1"/>
  <c r="K30" i="1"/>
  <c r="J30" i="1"/>
  <c r="I30" i="1"/>
  <c r="H30" i="1"/>
  <c r="G30" i="1"/>
  <c r="F30" i="1"/>
  <c r="M29" i="1"/>
  <c r="L29" i="1"/>
  <c r="K29" i="1"/>
  <c r="J29" i="1"/>
  <c r="I29" i="1"/>
  <c r="H29" i="1"/>
  <c r="G29" i="1"/>
  <c r="F29" i="1"/>
  <c r="M28" i="1"/>
  <c r="L28" i="1"/>
  <c r="K28" i="1"/>
  <c r="J28" i="1"/>
  <c r="I28" i="1"/>
  <c r="H28" i="1"/>
  <c r="G28" i="1"/>
  <c r="F28" i="1"/>
  <c r="M27" i="1"/>
  <c r="L27" i="1"/>
  <c r="K27" i="1"/>
  <c r="J27" i="1"/>
  <c r="I27" i="1"/>
  <c r="H27" i="1"/>
  <c r="G27" i="1"/>
  <c r="F27" i="1"/>
  <c r="M26" i="1"/>
  <c r="L26" i="1"/>
  <c r="K26" i="1"/>
  <c r="J26" i="1"/>
  <c r="I26" i="1"/>
  <c r="H26" i="1"/>
  <c r="G26" i="1"/>
  <c r="F26" i="1"/>
  <c r="M25" i="1"/>
  <c r="L25" i="1"/>
  <c r="K25" i="1"/>
  <c r="J25" i="1"/>
  <c r="I25" i="1"/>
  <c r="H25" i="1"/>
  <c r="G25" i="1"/>
  <c r="F25" i="1"/>
  <c r="M24" i="1"/>
  <c r="L24" i="1"/>
  <c r="K24" i="1"/>
  <c r="J24" i="1"/>
  <c r="I24" i="1"/>
  <c r="H24" i="1"/>
  <c r="G24" i="1"/>
  <c r="F24" i="1"/>
  <c r="M23" i="1"/>
  <c r="L23" i="1"/>
  <c r="K23" i="1"/>
  <c r="J23" i="1"/>
  <c r="I23" i="1"/>
  <c r="H23" i="1"/>
  <c r="G23" i="1"/>
  <c r="F23" i="1"/>
  <c r="M22" i="1"/>
  <c r="L22" i="1"/>
  <c r="K22" i="1"/>
  <c r="J22" i="1"/>
  <c r="I22" i="1"/>
  <c r="H22" i="1"/>
  <c r="G22" i="1"/>
  <c r="F22" i="1"/>
  <c r="M21" i="1"/>
  <c r="L21" i="1"/>
  <c r="K21" i="1"/>
  <c r="J21" i="1"/>
  <c r="I21" i="1"/>
  <c r="H21" i="1"/>
  <c r="G21" i="1"/>
  <c r="F21" i="1"/>
  <c r="M20" i="1"/>
  <c r="L20" i="1"/>
  <c r="K20" i="1"/>
  <c r="J20" i="1"/>
  <c r="I20" i="1"/>
  <c r="H20" i="1"/>
  <c r="G20" i="1"/>
  <c r="F20" i="1"/>
  <c r="M19" i="1"/>
  <c r="L19" i="1"/>
  <c r="K19" i="1"/>
  <c r="J19" i="1"/>
  <c r="I19" i="1"/>
  <c r="H19" i="1"/>
  <c r="G19" i="1"/>
  <c r="F19" i="1"/>
  <c r="L18" i="1"/>
  <c r="K18" i="1"/>
  <c r="J18" i="1"/>
  <c r="I18" i="1"/>
  <c r="H18" i="1"/>
  <c r="G18" i="1"/>
  <c r="F18" i="1"/>
  <c r="L17" i="1"/>
  <c r="K17" i="1"/>
  <c r="J17" i="1"/>
  <c r="I17" i="1"/>
  <c r="H17" i="1"/>
  <c r="G17" i="1"/>
  <c r="F17" i="1"/>
  <c r="L16" i="1"/>
  <c r="K16" i="1"/>
  <c r="J16" i="1"/>
  <c r="I16" i="1"/>
  <c r="H16" i="1"/>
  <c r="G16" i="1"/>
  <c r="F16" i="1"/>
  <c r="M15" i="1"/>
  <c r="L15" i="1"/>
  <c r="K15" i="1"/>
  <c r="J15" i="1"/>
  <c r="I15" i="1"/>
  <c r="H15" i="1"/>
  <c r="G15" i="1"/>
  <c r="F15" i="1"/>
  <c r="M14" i="1"/>
  <c r="L14" i="1"/>
  <c r="K14" i="1"/>
  <c r="J14" i="1"/>
  <c r="I14" i="1"/>
  <c r="H14" i="1"/>
  <c r="G14" i="1"/>
  <c r="F14" i="1"/>
  <c r="M13" i="1"/>
  <c r="L13" i="1"/>
  <c r="K13" i="1"/>
  <c r="J13" i="1"/>
  <c r="I13" i="1"/>
  <c r="H13" i="1"/>
  <c r="G13" i="1"/>
  <c r="F13" i="1"/>
  <c r="M12" i="1"/>
  <c r="L12" i="1"/>
  <c r="K12" i="1"/>
  <c r="J12" i="1"/>
  <c r="I12" i="1"/>
  <c r="H12" i="1"/>
  <c r="G12" i="1"/>
  <c r="F12" i="1"/>
  <c r="M11" i="1"/>
  <c r="L11" i="1"/>
  <c r="K11" i="1"/>
  <c r="J11" i="1"/>
  <c r="I11" i="1"/>
  <c r="H11" i="1"/>
  <c r="G11" i="1"/>
  <c r="F11" i="1"/>
  <c r="M10" i="1"/>
  <c r="L10" i="1"/>
  <c r="K10" i="1"/>
  <c r="J10" i="1"/>
  <c r="I10" i="1"/>
  <c r="H10" i="1"/>
  <c r="G10" i="1"/>
  <c r="F10" i="1"/>
  <c r="F34" i="1" s="1"/>
  <c r="L7" i="1"/>
  <c r="L33" i="1" s="1"/>
  <c r="K7" i="1"/>
  <c r="K35" i="1" s="1"/>
  <c r="J7" i="1"/>
  <c r="J34" i="1" s="1"/>
  <c r="I7" i="1"/>
  <c r="I32" i="1" s="1"/>
  <c r="H7" i="1"/>
  <c r="H34" i="1" s="1"/>
  <c r="G7" i="1"/>
  <c r="G32" i="1" s="1"/>
  <c r="F7" i="1"/>
  <c r="F32" i="1" s="1"/>
  <c r="G34" i="1" l="1"/>
  <c r="I34" i="1"/>
</calcChain>
</file>

<file path=xl/sharedStrings.xml><?xml version="1.0" encoding="utf-8"?>
<sst xmlns="http://schemas.openxmlformats.org/spreadsheetml/2006/main" count="72" uniqueCount="41">
  <si>
    <t>BUNDANOON SEWAGE TREATMENT SYSTEM</t>
  </si>
  <si>
    <t xml:space="preserve"> LICENCE NUMBER 2436</t>
  </si>
  <si>
    <t>Licencing Period 1 May 2023 - 30 April 2024</t>
  </si>
  <si>
    <t>FINAL EFFLUENT MONITORING FORTNIGHTLY TEST RESULTS (POINT 2)</t>
  </si>
  <si>
    <t>SAMPLE ANALYSIS DATE</t>
  </si>
  <si>
    <t>BOD</t>
  </si>
  <si>
    <t>TSS</t>
  </si>
  <si>
    <t>Ammonia</t>
  </si>
  <si>
    <t>Total N</t>
  </si>
  <si>
    <t>Total P</t>
  </si>
  <si>
    <t>pH</t>
  </si>
  <si>
    <t>Faecal coliforms</t>
  </si>
  <si>
    <t>*Oil &amp; Grease</t>
  </si>
  <si>
    <t>Taken</t>
  </si>
  <si>
    <t>Received</t>
  </si>
  <si>
    <t>Reviewed By</t>
  </si>
  <si>
    <t>Published</t>
  </si>
  <si>
    <t>(mg/L)</t>
  </si>
  <si>
    <t>(mg/L) N</t>
  </si>
  <si>
    <t>TKN+NOX</t>
  </si>
  <si>
    <t>(mg/L) P</t>
  </si>
  <si>
    <t>pH units</t>
  </si>
  <si>
    <t>(CFU/100mL)</t>
  </si>
  <si>
    <t>EB</t>
  </si>
  <si>
    <t>NA</t>
  </si>
  <si>
    <t>WM</t>
  </si>
  <si>
    <t>IF</t>
  </si>
  <si>
    <t>LH</t>
  </si>
  <si>
    <t>50 percentile</t>
  </si>
  <si>
    <t>80 percentile</t>
  </si>
  <si>
    <t>90 percentile</t>
  </si>
  <si>
    <t>100 percentile</t>
  </si>
  <si>
    <t>Licence Target</t>
  </si>
  <si>
    <t>6.5-8.5</t>
  </si>
  <si>
    <t xml:space="preserve">*Oil &amp; Grease - Only requires 6 samples per year (Feb, Apr, Jun, Aug, Oct &amp; Dec) </t>
  </si>
  <si>
    <t>Exceedance Report</t>
  </si>
  <si>
    <t>Date</t>
  </si>
  <si>
    <t>Parameter</t>
  </si>
  <si>
    <t>Comment</t>
  </si>
  <si>
    <t>Faecal coliform</t>
  </si>
  <si>
    <t xml:space="preserve">High faecal coliforms due to damaged UV equipment, repairs scheduled to rectifiy.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</si>
</sst>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C09]dd\-mmm\-yy;@"/>
    <numFmt numFmtId="165" formatCode="0.000"/>
    <numFmt numFmtId="166" formatCode="0.0"/>
    <numFmt numFmtId="167" formatCode="#,##0.0"/>
    <numFmt numFmtId="168" formatCode="d/mm/yyyy;@"/>
  </numFmts>
  <fonts count="10" x14ac:knownFonts="1">
    <font>
      <sz val="10"/>
      <name val="Arial"/>
    </font>
    <font>
      <b/>
      <sz val="16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166" fontId="8" fillId="0" borderId="19" xfId="0" applyNumberFormat="1" applyFont="1" applyBorder="1" applyAlignment="1">
      <alignment horizontal="center" vertical="center"/>
    </xf>
    <xf numFmtId="167" fontId="8" fillId="0" borderId="21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8" fontId="7" fillId="0" borderId="22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8" fontId="7" fillId="0" borderId="24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165" fontId="8" fillId="0" borderId="26" xfId="0" applyNumberFormat="1" applyFont="1" applyBorder="1" applyAlignment="1">
      <alignment horizontal="center" vertical="center"/>
    </xf>
    <xf numFmtId="166" fontId="8" fillId="0" borderId="26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15" fontId="7" fillId="0" borderId="28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1" fontId="6" fillId="3" borderId="0" xfId="0" applyNumberFormat="1" applyFont="1" applyFill="1" applyAlignment="1">
      <alignment horizontal="center" vertical="center"/>
    </xf>
    <xf numFmtId="2" fontId="6" fillId="3" borderId="0" xfId="0" applyNumberFormat="1" applyFont="1" applyFill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2" fontId="6" fillId="4" borderId="0" xfId="0" applyNumberFormat="1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6" fillId="3" borderId="30" xfId="0" applyFont="1" applyFill="1" applyBorder="1" applyAlignment="1">
      <alignment vertical="center"/>
    </xf>
    <xf numFmtId="0" fontId="6" fillId="3" borderId="29" xfId="0" applyFont="1" applyFill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7" fillId="5" borderId="6" xfId="0" applyFont="1" applyFill="1" applyBorder="1" applyAlignment="1">
      <alignment horizontal="left" vertical="center"/>
    </xf>
    <xf numFmtId="0" fontId="0" fillId="5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5" fontId="0" fillId="0" borderId="25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wingecarribeesc.sharepoint.com/teams/WaterSewer124/Shared%20Documents/1.%20Wastewater/4.%20EPA%20licence/3.%20Bundanoon%20EPA/Bundanoon%20EPA%20Results%202023-2024.xlsx" TargetMode="External"/><Relationship Id="rId1" Type="http://schemas.openxmlformats.org/officeDocument/2006/relationships/externalLinkPath" Target="https://wingecarribeesc.sharepoint.com/teams/WaterSewer124/Shared%20Documents/1.%20Wastewater/4.%20EPA%20licence/3.%20Bundanoon%20EPA/Bundanoon%20EPA%20Results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undanoon Website Report"/>
      <sheetName val="Bundanoon EPA Return"/>
      <sheetName val="EPA Point 6"/>
      <sheetName val="EPA point 7"/>
      <sheetName val="AR data "/>
    </sheetNames>
    <sheetDataSet>
      <sheetData sheetId="0"/>
      <sheetData sheetId="1">
        <row r="6">
          <cell r="E6">
            <v>1</v>
          </cell>
          <cell r="F6">
            <v>7.4</v>
          </cell>
          <cell r="G6">
            <v>4</v>
          </cell>
          <cell r="J6">
            <v>5</v>
          </cell>
          <cell r="K6">
            <v>3.86</v>
          </cell>
          <cell r="L6">
            <v>0.17799999999999999</v>
          </cell>
          <cell r="N6">
            <v>0.8</v>
          </cell>
        </row>
        <row r="9">
          <cell r="E9">
            <v>1</v>
          </cell>
          <cell r="F9">
            <v>7.2</v>
          </cell>
          <cell r="G9">
            <v>1</v>
          </cell>
          <cell r="H9" t="str">
            <v>NA</v>
          </cell>
          <cell r="J9">
            <v>1</v>
          </cell>
          <cell r="K9">
            <v>5.8</v>
          </cell>
          <cell r="L9">
            <v>0.114</v>
          </cell>
          <cell r="N9">
            <v>0.69</v>
          </cell>
        </row>
        <row r="10">
          <cell r="E10">
            <v>1</v>
          </cell>
          <cell r="F10">
            <v>7.2</v>
          </cell>
          <cell r="G10">
            <v>3</v>
          </cell>
          <cell r="H10">
            <v>2.5</v>
          </cell>
          <cell r="J10">
            <v>20</v>
          </cell>
          <cell r="K10">
            <v>4.72</v>
          </cell>
          <cell r="L10">
            <v>9.2999999999999999E-2</v>
          </cell>
          <cell r="N10">
            <v>0.16</v>
          </cell>
        </row>
        <row r="11">
          <cell r="E11">
            <v>1</v>
          </cell>
          <cell r="F11">
            <v>7.1</v>
          </cell>
          <cell r="G11">
            <v>2</v>
          </cell>
          <cell r="H11" t="str">
            <v>NA</v>
          </cell>
          <cell r="J11">
            <v>1</v>
          </cell>
          <cell r="K11">
            <v>5.89</v>
          </cell>
          <cell r="L11">
            <v>7.2999999999999995E-2</v>
          </cell>
          <cell r="N11">
            <v>0.5</v>
          </cell>
        </row>
        <row r="12">
          <cell r="E12">
            <v>1</v>
          </cell>
          <cell r="F12">
            <v>7</v>
          </cell>
          <cell r="G12">
            <v>1</v>
          </cell>
          <cell r="H12" t="str">
            <v>NA</v>
          </cell>
          <cell r="J12">
            <v>1</v>
          </cell>
          <cell r="K12">
            <v>5.42</v>
          </cell>
          <cell r="L12">
            <v>0.08</v>
          </cell>
          <cell r="N12">
            <v>0.24</v>
          </cell>
        </row>
        <row r="13">
          <cell r="E13">
            <v>1</v>
          </cell>
          <cell r="F13">
            <v>7.1</v>
          </cell>
          <cell r="G13">
            <v>4</v>
          </cell>
          <cell r="H13" t="str">
            <v>NA</v>
          </cell>
          <cell r="J13">
            <v>42</v>
          </cell>
          <cell r="K13">
            <v>5.1100000000000003</v>
          </cell>
          <cell r="L13">
            <v>7.6999999999999999E-2</v>
          </cell>
          <cell r="N13">
            <v>0.2</v>
          </cell>
        </row>
        <row r="14">
          <cell r="E14">
            <v>1</v>
          </cell>
          <cell r="F14">
            <v>7.2</v>
          </cell>
          <cell r="G14">
            <v>6</v>
          </cell>
          <cell r="H14">
            <v>2.5</v>
          </cell>
          <cell r="J14">
            <v>1400</v>
          </cell>
          <cell r="K14">
            <v>5.78</v>
          </cell>
          <cell r="L14">
            <v>0.158</v>
          </cell>
          <cell r="N14">
            <v>0.25</v>
          </cell>
        </row>
        <row r="15">
          <cell r="E15">
            <v>2</v>
          </cell>
          <cell r="F15">
            <v>7.3</v>
          </cell>
          <cell r="G15">
            <v>5</v>
          </cell>
          <cell r="J15">
            <v>1</v>
          </cell>
          <cell r="K15">
            <v>5.33</v>
          </cell>
          <cell r="L15">
            <v>0.186</v>
          </cell>
          <cell r="N15">
            <v>0.12</v>
          </cell>
        </row>
        <row r="16">
          <cell r="E16">
            <v>4</v>
          </cell>
          <cell r="F16">
            <v>7.3</v>
          </cell>
          <cell r="G16">
            <v>15</v>
          </cell>
          <cell r="J16">
            <v>38</v>
          </cell>
          <cell r="K16">
            <v>5.51</v>
          </cell>
          <cell r="L16">
            <v>0.27900000000000003</v>
          </cell>
          <cell r="N16">
            <v>0.02</v>
          </cell>
        </row>
        <row r="17">
          <cell r="E17">
            <v>1</v>
          </cell>
          <cell r="F17">
            <v>7.3</v>
          </cell>
          <cell r="G17">
            <v>7</v>
          </cell>
          <cell r="J17">
            <v>53</v>
          </cell>
          <cell r="K17">
            <v>6.93</v>
          </cell>
          <cell r="L17">
            <v>0.19500000000000001</v>
          </cell>
          <cell r="N17">
            <v>0.04</v>
          </cell>
        </row>
        <row r="18">
          <cell r="E18">
            <v>3</v>
          </cell>
          <cell r="F18">
            <v>7.2</v>
          </cell>
          <cell r="G18">
            <v>8</v>
          </cell>
          <cell r="H18">
            <v>2.5</v>
          </cell>
          <cell r="J18">
            <v>7</v>
          </cell>
          <cell r="K18">
            <v>6.72</v>
          </cell>
          <cell r="L18">
            <v>0.26100000000000001</v>
          </cell>
          <cell r="N18">
            <v>0.11</v>
          </cell>
        </row>
        <row r="19">
          <cell r="E19">
            <v>1</v>
          </cell>
          <cell r="F19">
            <v>7.5</v>
          </cell>
          <cell r="G19">
            <v>4</v>
          </cell>
          <cell r="H19" t="str">
            <v>NA</v>
          </cell>
          <cell r="J19">
            <v>4</v>
          </cell>
          <cell r="K19">
            <v>5.44</v>
          </cell>
          <cell r="L19">
            <v>0.14599999999999999</v>
          </cell>
          <cell r="N19">
            <v>0.05</v>
          </cell>
        </row>
        <row r="20">
          <cell r="E20">
            <v>4</v>
          </cell>
          <cell r="F20">
            <v>7.3</v>
          </cell>
          <cell r="G20">
            <v>11</v>
          </cell>
          <cell r="H20" t="str">
            <v>NA</v>
          </cell>
          <cell r="J20">
            <v>32</v>
          </cell>
          <cell r="K20">
            <v>5.42</v>
          </cell>
          <cell r="L20">
            <v>0.16200000000000001</v>
          </cell>
          <cell r="N20">
            <v>0.02</v>
          </cell>
        </row>
        <row r="21">
          <cell r="E21">
            <v>1</v>
          </cell>
          <cell r="F21">
            <v>7.3</v>
          </cell>
          <cell r="G21">
            <v>3</v>
          </cell>
          <cell r="H21" t="str">
            <v>NA</v>
          </cell>
          <cell r="J21">
            <v>2</v>
          </cell>
          <cell r="K21">
            <v>5.51</v>
          </cell>
          <cell r="L21">
            <v>0.215</v>
          </cell>
          <cell r="N21">
            <v>0.43</v>
          </cell>
        </row>
        <row r="22">
          <cell r="E22">
            <v>1</v>
          </cell>
          <cell r="F22">
            <v>7.2</v>
          </cell>
          <cell r="G22">
            <v>2</v>
          </cell>
          <cell r="H22">
            <v>2.5</v>
          </cell>
          <cell r="J22">
            <v>1</v>
          </cell>
          <cell r="K22">
            <v>5.2</v>
          </cell>
          <cell r="L22">
            <v>6.6000000000000003E-2</v>
          </cell>
          <cell r="N22">
            <v>0.15</v>
          </cell>
        </row>
        <row r="23">
          <cell r="E23">
            <v>2</v>
          </cell>
          <cell r="F23">
            <v>7.2</v>
          </cell>
          <cell r="G23">
            <v>7</v>
          </cell>
          <cell r="H23" t="str">
            <v>NA</v>
          </cell>
          <cell r="J23">
            <v>8</v>
          </cell>
          <cell r="K23">
            <v>4.8099999999999996</v>
          </cell>
          <cell r="L23">
            <v>0.152</v>
          </cell>
          <cell r="N23">
            <v>0.26</v>
          </cell>
        </row>
        <row r="24">
          <cell r="E24">
            <v>1</v>
          </cell>
          <cell r="F24">
            <v>7.1</v>
          </cell>
          <cell r="G24">
            <v>3</v>
          </cell>
          <cell r="H24" t="str">
            <v>NA</v>
          </cell>
          <cell r="J24">
            <v>13</v>
          </cell>
          <cell r="K24">
            <v>4.2</v>
          </cell>
          <cell r="L24">
            <v>7.1999999999999995E-2</v>
          </cell>
          <cell r="N24">
            <v>0.16</v>
          </cell>
        </row>
        <row r="25">
          <cell r="E25">
            <v>1</v>
          </cell>
          <cell r="F25">
            <v>7.2</v>
          </cell>
          <cell r="G25">
            <v>3</v>
          </cell>
          <cell r="H25" t="str">
            <v>NA</v>
          </cell>
          <cell r="J25">
            <v>21</v>
          </cell>
          <cell r="K25">
            <v>4.3600000000000003</v>
          </cell>
          <cell r="L25">
            <v>9.0999999999999998E-2</v>
          </cell>
          <cell r="N25">
            <v>0.15</v>
          </cell>
        </row>
        <row r="26">
          <cell r="E26">
            <v>1</v>
          </cell>
          <cell r="F26">
            <v>7.1</v>
          </cell>
          <cell r="G26">
            <v>4</v>
          </cell>
          <cell r="H26">
            <v>2.5</v>
          </cell>
          <cell r="J26">
            <v>47</v>
          </cell>
          <cell r="K26">
            <v>5.47</v>
          </cell>
          <cell r="L26">
            <v>0.14299999999999999</v>
          </cell>
          <cell r="N26">
            <v>0.15</v>
          </cell>
        </row>
        <row r="27">
          <cell r="E27">
            <v>1</v>
          </cell>
          <cell r="F27">
            <v>7</v>
          </cell>
          <cell r="G27">
            <v>3</v>
          </cell>
          <cell r="H27" t="str">
            <v>NA</v>
          </cell>
          <cell r="J27">
            <v>150</v>
          </cell>
          <cell r="K27">
            <v>4.9000000000000004</v>
          </cell>
          <cell r="L27">
            <v>0.114</v>
          </cell>
          <cell r="N27">
            <v>0.28999999999999998</v>
          </cell>
        </row>
        <row r="28">
          <cell r="E28">
            <v>1</v>
          </cell>
          <cell r="F28">
            <v>7.4</v>
          </cell>
          <cell r="G28">
            <v>3</v>
          </cell>
          <cell r="H28" t="str">
            <v>NA</v>
          </cell>
          <cell r="J28">
            <v>2</v>
          </cell>
          <cell r="K28">
            <v>4.6500000000000004</v>
          </cell>
          <cell r="L28">
            <v>9.9000000000000005E-2</v>
          </cell>
          <cell r="N28">
            <v>0.15</v>
          </cell>
        </row>
        <row r="29">
          <cell r="E29">
            <v>1</v>
          </cell>
          <cell r="F29">
            <v>7.3</v>
          </cell>
          <cell r="G29">
            <v>1</v>
          </cell>
          <cell r="H29" t="str">
            <v>NA</v>
          </cell>
          <cell r="J29">
            <v>42</v>
          </cell>
          <cell r="K29">
            <v>3.96</v>
          </cell>
          <cell r="L29">
            <v>0.105</v>
          </cell>
          <cell r="N29">
            <v>0.25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6F5D8-20A9-4EAC-A2E5-61A2E30FA459}">
  <sheetPr>
    <tabColor rgb="FFFFC000"/>
    <pageSetUpPr fitToPage="1"/>
  </sheetPr>
  <dimension ref="B1:M48"/>
  <sheetViews>
    <sheetView tabSelected="1" zoomScaleNormal="100" workbookViewId="0">
      <pane ySplit="6" topLeftCell="A18" activePane="bottomLeft" state="frozen"/>
      <selection pane="bottomLeft" activeCell="F30" sqref="F30"/>
    </sheetView>
  </sheetViews>
  <sheetFormatPr defaultRowHeight="13.2" x14ac:dyDescent="0.25"/>
  <cols>
    <col min="1" max="1" width="4.6640625" customWidth="1"/>
    <col min="2" max="2" width="10.33203125" style="123" customWidth="1"/>
    <col min="3" max="3" width="10" style="123" customWidth="1"/>
    <col min="4" max="4" width="10.44140625" style="123" customWidth="1"/>
    <col min="5" max="5" width="11.33203125" style="123" customWidth="1"/>
    <col min="6" max="10" width="13.6640625" customWidth="1"/>
    <col min="11" max="13" width="13.6640625" style="123" customWidth="1"/>
  </cols>
  <sheetData>
    <row r="1" spans="2:13" ht="2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9.2" customHeight="1" x14ac:dyDescent="0.25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2:13" ht="19.2" customHeight="1" thickBot="1" x14ac:dyDescent="0.3">
      <c r="B3" s="7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2:13" ht="22.95" customHeight="1" thickBot="1" x14ac:dyDescent="0.3">
      <c r="B4" s="10" t="s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2:13" ht="26.7" customHeight="1" thickBot="1" x14ac:dyDescent="0.3">
      <c r="B5" s="13" t="s">
        <v>4</v>
      </c>
      <c r="C5" s="14"/>
      <c r="D5" s="14"/>
      <c r="E5" s="15"/>
      <c r="F5" s="16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8" t="s">
        <v>11</v>
      </c>
      <c r="M5" s="19" t="s">
        <v>12</v>
      </c>
    </row>
    <row r="6" spans="2:13" ht="22.2" customHeight="1" thickBot="1" x14ac:dyDescent="0.3">
      <c r="B6" s="20" t="s">
        <v>13</v>
      </c>
      <c r="C6" s="20" t="s">
        <v>14</v>
      </c>
      <c r="D6" s="21" t="s">
        <v>15</v>
      </c>
      <c r="E6" s="22" t="s">
        <v>16</v>
      </c>
      <c r="F6" s="23" t="s">
        <v>17</v>
      </c>
      <c r="G6" s="24" t="s">
        <v>17</v>
      </c>
      <c r="H6" s="24" t="s">
        <v>18</v>
      </c>
      <c r="I6" s="24" t="s">
        <v>19</v>
      </c>
      <c r="J6" s="24" t="s">
        <v>20</v>
      </c>
      <c r="K6" s="25" t="s">
        <v>21</v>
      </c>
      <c r="L6" s="26" t="s">
        <v>22</v>
      </c>
      <c r="M6" s="27" t="s">
        <v>17</v>
      </c>
    </row>
    <row r="7" spans="2:13" ht="13.95" customHeight="1" x14ac:dyDescent="0.25">
      <c r="B7" s="28">
        <v>45048</v>
      </c>
      <c r="C7" s="28">
        <v>45057</v>
      </c>
      <c r="D7" s="29" t="s">
        <v>23</v>
      </c>
      <c r="E7" s="30">
        <v>45069</v>
      </c>
      <c r="F7" s="31">
        <f>'[1]Bundanoon EPA Return'!E6</f>
        <v>1</v>
      </c>
      <c r="G7" s="32">
        <f>'[1]Bundanoon EPA Return'!G6</f>
        <v>4</v>
      </c>
      <c r="H7" s="33">
        <f>'[1]Bundanoon EPA Return'!N6</f>
        <v>0.8</v>
      </c>
      <c r="I7" s="34">
        <f>'[1]Bundanoon EPA Return'!K6</f>
        <v>3.86</v>
      </c>
      <c r="J7" s="35">
        <f>'[1]Bundanoon EPA Return'!L6</f>
        <v>0.17799999999999999</v>
      </c>
      <c r="K7" s="36">
        <f>'[1]Bundanoon EPA Return'!F6</f>
        <v>7.4</v>
      </c>
      <c r="L7" s="32">
        <f>'[1]Bundanoon EPA Return'!J6</f>
        <v>5</v>
      </c>
      <c r="M7" s="37" t="s">
        <v>24</v>
      </c>
    </row>
    <row r="8" spans="2:13" ht="13.95" customHeight="1" x14ac:dyDescent="0.25">
      <c r="B8" s="28">
        <v>45062</v>
      </c>
      <c r="C8" s="38">
        <v>45071</v>
      </c>
      <c r="D8" s="39" t="s">
        <v>23</v>
      </c>
      <c r="E8" s="40">
        <v>45082</v>
      </c>
      <c r="F8" s="31">
        <v>1</v>
      </c>
      <c r="G8" s="32">
        <v>3</v>
      </c>
      <c r="H8" s="33">
        <v>0.25</v>
      </c>
      <c r="I8" s="34">
        <v>5.05</v>
      </c>
      <c r="J8" s="35">
        <v>0.22600000000000001</v>
      </c>
      <c r="K8" s="36">
        <v>7.3</v>
      </c>
      <c r="L8" s="32">
        <v>2</v>
      </c>
      <c r="M8" s="37" t="s">
        <v>24</v>
      </c>
    </row>
    <row r="9" spans="2:13" ht="13.95" customHeight="1" x14ac:dyDescent="0.25">
      <c r="B9" s="41">
        <v>45076</v>
      </c>
      <c r="C9" s="41">
        <v>45084</v>
      </c>
      <c r="D9" s="42" t="s">
        <v>23</v>
      </c>
      <c r="E9" s="43">
        <v>45098</v>
      </c>
      <c r="F9" s="44">
        <v>1</v>
      </c>
      <c r="G9" s="45">
        <v>1</v>
      </c>
      <c r="H9" s="46">
        <v>0.38</v>
      </c>
      <c r="I9" s="47">
        <v>4.87</v>
      </c>
      <c r="J9" s="48">
        <v>0.14899999999999999</v>
      </c>
      <c r="K9" s="49">
        <v>7.2</v>
      </c>
      <c r="L9" s="50">
        <v>1</v>
      </c>
      <c r="M9" s="37" t="s">
        <v>24</v>
      </c>
    </row>
    <row r="10" spans="2:13" ht="13.95" customHeight="1" x14ac:dyDescent="0.25">
      <c r="B10" s="41">
        <v>45090</v>
      </c>
      <c r="C10" s="41">
        <v>45099</v>
      </c>
      <c r="D10" s="42" t="s">
        <v>25</v>
      </c>
      <c r="E10" s="43">
        <v>45112</v>
      </c>
      <c r="F10" s="44">
        <f>'[1]Bundanoon EPA Return'!E9</f>
        <v>1</v>
      </c>
      <c r="G10" s="45">
        <f>'[1]Bundanoon EPA Return'!G9</f>
        <v>1</v>
      </c>
      <c r="H10" s="46">
        <f>'[1]Bundanoon EPA Return'!N9</f>
        <v>0.69</v>
      </c>
      <c r="I10" s="47">
        <f>'[1]Bundanoon EPA Return'!K9</f>
        <v>5.8</v>
      </c>
      <c r="J10" s="48">
        <f>'[1]Bundanoon EPA Return'!L9</f>
        <v>0.114</v>
      </c>
      <c r="K10" s="49">
        <f>'[1]Bundanoon EPA Return'!F9</f>
        <v>7.2</v>
      </c>
      <c r="L10" s="50">
        <f>'[1]Bundanoon EPA Return'!J9</f>
        <v>1</v>
      </c>
      <c r="M10" s="37" t="str">
        <f>'[1]Bundanoon EPA Return'!H9</f>
        <v>NA</v>
      </c>
    </row>
    <row r="11" spans="2:13" ht="13.95" customHeight="1" x14ac:dyDescent="0.25">
      <c r="B11" s="41">
        <v>45104</v>
      </c>
      <c r="C11" s="41">
        <v>45114</v>
      </c>
      <c r="D11" s="42" t="s">
        <v>25</v>
      </c>
      <c r="E11" s="43">
        <v>45125</v>
      </c>
      <c r="F11" s="44">
        <f>'[1]Bundanoon EPA Return'!E10</f>
        <v>1</v>
      </c>
      <c r="G11" s="45">
        <f>'[1]Bundanoon EPA Return'!G10</f>
        <v>3</v>
      </c>
      <c r="H11" s="46">
        <f>'[1]Bundanoon EPA Return'!N10</f>
        <v>0.16</v>
      </c>
      <c r="I11" s="47">
        <f>'[1]Bundanoon EPA Return'!K10</f>
        <v>4.72</v>
      </c>
      <c r="J11" s="48">
        <f>'[1]Bundanoon EPA Return'!L10</f>
        <v>9.2999999999999999E-2</v>
      </c>
      <c r="K11" s="49">
        <f>'[1]Bundanoon EPA Return'!F10</f>
        <v>7.2</v>
      </c>
      <c r="L11" s="50">
        <f>'[1]Bundanoon EPA Return'!J10</f>
        <v>20</v>
      </c>
      <c r="M11" s="37">
        <f>'[1]Bundanoon EPA Return'!H10</f>
        <v>2.5</v>
      </c>
    </row>
    <row r="12" spans="2:13" ht="13.95" customHeight="1" x14ac:dyDescent="0.25">
      <c r="B12" s="41">
        <v>45118</v>
      </c>
      <c r="C12" s="41">
        <v>45127</v>
      </c>
      <c r="D12" s="42" t="s">
        <v>26</v>
      </c>
      <c r="E12" s="43">
        <v>45138</v>
      </c>
      <c r="F12" s="44">
        <f>'[1]Bundanoon EPA Return'!E11</f>
        <v>1</v>
      </c>
      <c r="G12" s="45">
        <f>'[1]Bundanoon EPA Return'!G11</f>
        <v>2</v>
      </c>
      <c r="H12" s="46">
        <f>'[1]Bundanoon EPA Return'!N11</f>
        <v>0.5</v>
      </c>
      <c r="I12" s="47">
        <f>'[1]Bundanoon EPA Return'!K11</f>
        <v>5.89</v>
      </c>
      <c r="J12" s="48">
        <f>'[1]Bundanoon EPA Return'!L11</f>
        <v>7.2999999999999995E-2</v>
      </c>
      <c r="K12" s="49">
        <f>'[1]Bundanoon EPA Return'!F11</f>
        <v>7.1</v>
      </c>
      <c r="L12" s="50">
        <f>'[1]Bundanoon EPA Return'!J11</f>
        <v>1</v>
      </c>
      <c r="M12" s="37" t="str">
        <f>'[1]Bundanoon EPA Return'!H11</f>
        <v>NA</v>
      </c>
    </row>
    <row r="13" spans="2:13" ht="13.95" customHeight="1" x14ac:dyDescent="0.25">
      <c r="B13" s="41">
        <v>45132</v>
      </c>
      <c r="C13" s="41">
        <v>45140</v>
      </c>
      <c r="D13" s="42" t="s">
        <v>25</v>
      </c>
      <c r="E13" s="43">
        <v>45152</v>
      </c>
      <c r="F13" s="44">
        <f>'[1]Bundanoon EPA Return'!E12</f>
        <v>1</v>
      </c>
      <c r="G13" s="45">
        <f>'[1]Bundanoon EPA Return'!G12</f>
        <v>1</v>
      </c>
      <c r="H13" s="46">
        <f>'[1]Bundanoon EPA Return'!N12</f>
        <v>0.24</v>
      </c>
      <c r="I13" s="47">
        <f>'[1]Bundanoon EPA Return'!K12</f>
        <v>5.42</v>
      </c>
      <c r="J13" s="48">
        <f>'[1]Bundanoon EPA Return'!L12</f>
        <v>0.08</v>
      </c>
      <c r="K13" s="49">
        <f>'[1]Bundanoon EPA Return'!F12</f>
        <v>7</v>
      </c>
      <c r="L13" s="50">
        <f>'[1]Bundanoon EPA Return'!J12</f>
        <v>1</v>
      </c>
      <c r="M13" s="37" t="str">
        <f>'[1]Bundanoon EPA Return'!H12</f>
        <v>NA</v>
      </c>
    </row>
    <row r="14" spans="2:13" ht="13.95" customHeight="1" x14ac:dyDescent="0.25">
      <c r="B14" s="41">
        <v>45146</v>
      </c>
      <c r="C14" s="41">
        <v>45155</v>
      </c>
      <c r="D14" s="42" t="s">
        <v>26</v>
      </c>
      <c r="E14" s="43">
        <v>45166</v>
      </c>
      <c r="F14" s="44">
        <f>'[1]Bundanoon EPA Return'!E13</f>
        <v>1</v>
      </c>
      <c r="G14" s="45">
        <f>'[1]Bundanoon EPA Return'!G13</f>
        <v>4</v>
      </c>
      <c r="H14" s="46">
        <f>'[1]Bundanoon EPA Return'!N13</f>
        <v>0.2</v>
      </c>
      <c r="I14" s="47">
        <f>'[1]Bundanoon EPA Return'!K13</f>
        <v>5.1100000000000003</v>
      </c>
      <c r="J14" s="48">
        <f>'[1]Bundanoon EPA Return'!L13</f>
        <v>7.6999999999999999E-2</v>
      </c>
      <c r="K14" s="49">
        <f>'[1]Bundanoon EPA Return'!F13</f>
        <v>7.1</v>
      </c>
      <c r="L14" s="50">
        <f>'[1]Bundanoon EPA Return'!J13</f>
        <v>42</v>
      </c>
      <c r="M14" s="37" t="str">
        <f>'[1]Bundanoon EPA Return'!H13</f>
        <v>NA</v>
      </c>
    </row>
    <row r="15" spans="2:13" ht="13.95" customHeight="1" x14ac:dyDescent="0.25">
      <c r="B15" s="41">
        <v>45160</v>
      </c>
      <c r="C15" s="41">
        <v>45170</v>
      </c>
      <c r="D15" s="42" t="s">
        <v>26</v>
      </c>
      <c r="E15" s="43">
        <v>45183</v>
      </c>
      <c r="F15" s="44">
        <f>'[1]Bundanoon EPA Return'!E14</f>
        <v>1</v>
      </c>
      <c r="G15" s="45">
        <f>'[1]Bundanoon EPA Return'!G14</f>
        <v>6</v>
      </c>
      <c r="H15" s="46">
        <f>'[1]Bundanoon EPA Return'!N14</f>
        <v>0.25</v>
      </c>
      <c r="I15" s="47">
        <f>'[1]Bundanoon EPA Return'!K14</f>
        <v>5.78</v>
      </c>
      <c r="J15" s="48">
        <f>'[1]Bundanoon EPA Return'!L14</f>
        <v>0.158</v>
      </c>
      <c r="K15" s="49">
        <f>'[1]Bundanoon EPA Return'!F14</f>
        <v>7.2</v>
      </c>
      <c r="L15" s="50">
        <f>'[1]Bundanoon EPA Return'!J14</f>
        <v>1400</v>
      </c>
      <c r="M15" s="37">
        <f>'[1]Bundanoon EPA Return'!H14</f>
        <v>2.5</v>
      </c>
    </row>
    <row r="16" spans="2:13" ht="13.95" customHeight="1" x14ac:dyDescent="0.25">
      <c r="B16" s="41">
        <v>45175</v>
      </c>
      <c r="C16" s="41">
        <v>45188</v>
      </c>
      <c r="D16" s="42" t="s">
        <v>25</v>
      </c>
      <c r="E16" s="43">
        <v>45196</v>
      </c>
      <c r="F16" s="44">
        <f>'[1]Bundanoon EPA Return'!E15</f>
        <v>2</v>
      </c>
      <c r="G16" s="45">
        <f>'[1]Bundanoon EPA Return'!G15</f>
        <v>5</v>
      </c>
      <c r="H16" s="46">
        <f>'[1]Bundanoon EPA Return'!N15</f>
        <v>0.12</v>
      </c>
      <c r="I16" s="47">
        <f>'[1]Bundanoon EPA Return'!K15</f>
        <v>5.33</v>
      </c>
      <c r="J16" s="48">
        <f>'[1]Bundanoon EPA Return'!L15</f>
        <v>0.186</v>
      </c>
      <c r="K16" s="49">
        <f>'[1]Bundanoon EPA Return'!F15</f>
        <v>7.3</v>
      </c>
      <c r="L16" s="50">
        <f>'[1]Bundanoon EPA Return'!J15</f>
        <v>1</v>
      </c>
      <c r="M16" s="37" t="s">
        <v>24</v>
      </c>
    </row>
    <row r="17" spans="2:13" ht="13.95" customHeight="1" x14ac:dyDescent="0.25">
      <c r="B17" s="41">
        <v>45188</v>
      </c>
      <c r="C17" s="41">
        <v>45197</v>
      </c>
      <c r="D17" s="42" t="s">
        <v>25</v>
      </c>
      <c r="E17" s="43">
        <v>45198</v>
      </c>
      <c r="F17" s="44">
        <f>'[1]Bundanoon EPA Return'!E16</f>
        <v>4</v>
      </c>
      <c r="G17" s="45">
        <f>'[1]Bundanoon EPA Return'!G16</f>
        <v>15</v>
      </c>
      <c r="H17" s="46">
        <f>'[1]Bundanoon EPA Return'!N16</f>
        <v>0.02</v>
      </c>
      <c r="I17" s="47">
        <f>'[1]Bundanoon EPA Return'!K16</f>
        <v>5.51</v>
      </c>
      <c r="J17" s="48">
        <f>'[1]Bundanoon EPA Return'!L16</f>
        <v>0.27900000000000003</v>
      </c>
      <c r="K17" s="49">
        <f>'[1]Bundanoon EPA Return'!F16</f>
        <v>7.3</v>
      </c>
      <c r="L17" s="50">
        <f>'[1]Bundanoon EPA Return'!J16</f>
        <v>38</v>
      </c>
      <c r="M17" s="37" t="s">
        <v>24</v>
      </c>
    </row>
    <row r="18" spans="2:13" ht="13.95" customHeight="1" x14ac:dyDescent="0.25">
      <c r="B18" s="41">
        <v>45202</v>
      </c>
      <c r="C18" s="41">
        <v>45211</v>
      </c>
      <c r="D18" s="42" t="s">
        <v>27</v>
      </c>
      <c r="E18" s="43">
        <v>45223</v>
      </c>
      <c r="F18" s="44">
        <f>'[1]Bundanoon EPA Return'!E17</f>
        <v>1</v>
      </c>
      <c r="G18" s="45">
        <f>'[1]Bundanoon EPA Return'!G17</f>
        <v>7</v>
      </c>
      <c r="H18" s="46">
        <f>'[1]Bundanoon EPA Return'!N17</f>
        <v>0.04</v>
      </c>
      <c r="I18" s="47">
        <f>'[1]Bundanoon EPA Return'!K17</f>
        <v>6.93</v>
      </c>
      <c r="J18" s="48">
        <f>'[1]Bundanoon EPA Return'!L17</f>
        <v>0.19500000000000001</v>
      </c>
      <c r="K18" s="49">
        <f>'[1]Bundanoon EPA Return'!F17</f>
        <v>7.3</v>
      </c>
      <c r="L18" s="50">
        <f>'[1]Bundanoon EPA Return'!J17</f>
        <v>53</v>
      </c>
      <c r="M18" s="37" t="s">
        <v>24</v>
      </c>
    </row>
    <row r="19" spans="2:13" ht="13.95" customHeight="1" x14ac:dyDescent="0.25">
      <c r="B19" s="41">
        <v>45216</v>
      </c>
      <c r="C19" s="41">
        <v>45226</v>
      </c>
      <c r="D19" s="42" t="s">
        <v>27</v>
      </c>
      <c r="E19" s="43">
        <v>45239</v>
      </c>
      <c r="F19" s="44">
        <f>'[1]Bundanoon EPA Return'!E18</f>
        <v>3</v>
      </c>
      <c r="G19" s="45">
        <f>'[1]Bundanoon EPA Return'!G18</f>
        <v>8</v>
      </c>
      <c r="H19" s="46">
        <f>'[1]Bundanoon EPA Return'!N18</f>
        <v>0.11</v>
      </c>
      <c r="I19" s="47">
        <f>'[1]Bundanoon EPA Return'!K18</f>
        <v>6.72</v>
      </c>
      <c r="J19" s="48">
        <f>'[1]Bundanoon EPA Return'!L18</f>
        <v>0.26100000000000001</v>
      </c>
      <c r="K19" s="49">
        <f>'[1]Bundanoon EPA Return'!F18</f>
        <v>7.2</v>
      </c>
      <c r="L19" s="50">
        <f>'[1]Bundanoon EPA Return'!J18</f>
        <v>7</v>
      </c>
      <c r="M19" s="37">
        <f>'[1]Bundanoon EPA Return'!H18</f>
        <v>2.5</v>
      </c>
    </row>
    <row r="20" spans="2:13" ht="13.95" customHeight="1" x14ac:dyDescent="0.25">
      <c r="B20" s="41">
        <v>45230</v>
      </c>
      <c r="C20" s="41">
        <v>45238</v>
      </c>
      <c r="D20" s="42" t="s">
        <v>27</v>
      </c>
      <c r="E20" s="43">
        <v>45247</v>
      </c>
      <c r="F20" s="44">
        <f>'[1]Bundanoon EPA Return'!E19</f>
        <v>1</v>
      </c>
      <c r="G20" s="45">
        <f>'[1]Bundanoon EPA Return'!G19</f>
        <v>4</v>
      </c>
      <c r="H20" s="46">
        <f>'[1]Bundanoon EPA Return'!N19</f>
        <v>0.05</v>
      </c>
      <c r="I20" s="47">
        <f>'[1]Bundanoon EPA Return'!K19</f>
        <v>5.44</v>
      </c>
      <c r="J20" s="48">
        <f>'[1]Bundanoon EPA Return'!L19</f>
        <v>0.14599999999999999</v>
      </c>
      <c r="K20" s="49">
        <f>'[1]Bundanoon EPA Return'!F19</f>
        <v>7.5</v>
      </c>
      <c r="L20" s="50">
        <f>'[1]Bundanoon EPA Return'!J19</f>
        <v>4</v>
      </c>
      <c r="M20" s="37" t="str">
        <f>'[1]Bundanoon EPA Return'!H19</f>
        <v>NA</v>
      </c>
    </row>
    <row r="21" spans="2:13" ht="13.95" customHeight="1" x14ac:dyDescent="0.25">
      <c r="B21" s="41">
        <v>45244</v>
      </c>
      <c r="C21" s="41">
        <v>45254</v>
      </c>
      <c r="D21" s="42" t="s">
        <v>27</v>
      </c>
      <c r="E21" s="43">
        <v>45261</v>
      </c>
      <c r="F21" s="44">
        <f>'[1]Bundanoon EPA Return'!E20</f>
        <v>4</v>
      </c>
      <c r="G21" s="45">
        <f>'[1]Bundanoon EPA Return'!G20</f>
        <v>11</v>
      </c>
      <c r="H21" s="46">
        <f>'[1]Bundanoon EPA Return'!N20</f>
        <v>0.02</v>
      </c>
      <c r="I21" s="47">
        <f>'[1]Bundanoon EPA Return'!K20</f>
        <v>5.42</v>
      </c>
      <c r="J21" s="48">
        <f>'[1]Bundanoon EPA Return'!L20</f>
        <v>0.16200000000000001</v>
      </c>
      <c r="K21" s="49">
        <f>'[1]Bundanoon EPA Return'!F20</f>
        <v>7.3</v>
      </c>
      <c r="L21" s="50">
        <f>'[1]Bundanoon EPA Return'!J20</f>
        <v>32</v>
      </c>
      <c r="M21" s="37" t="str">
        <f>'[1]Bundanoon EPA Return'!H20</f>
        <v>NA</v>
      </c>
    </row>
    <row r="22" spans="2:13" ht="13.95" customHeight="1" x14ac:dyDescent="0.25">
      <c r="B22" s="41">
        <v>45258</v>
      </c>
      <c r="C22" s="41">
        <v>45274</v>
      </c>
      <c r="D22" s="42" t="s">
        <v>27</v>
      </c>
      <c r="E22" s="43">
        <v>45282</v>
      </c>
      <c r="F22" s="44">
        <f>'[1]Bundanoon EPA Return'!E21</f>
        <v>1</v>
      </c>
      <c r="G22" s="45">
        <f>'[1]Bundanoon EPA Return'!G21</f>
        <v>3</v>
      </c>
      <c r="H22" s="46">
        <f>'[1]Bundanoon EPA Return'!N21</f>
        <v>0.43</v>
      </c>
      <c r="I22" s="47">
        <f>'[1]Bundanoon EPA Return'!K21</f>
        <v>5.51</v>
      </c>
      <c r="J22" s="48">
        <f>'[1]Bundanoon EPA Return'!L21</f>
        <v>0.215</v>
      </c>
      <c r="K22" s="49">
        <f>'[1]Bundanoon EPA Return'!F21</f>
        <v>7.3</v>
      </c>
      <c r="L22" s="50">
        <f>'[1]Bundanoon EPA Return'!J21</f>
        <v>2</v>
      </c>
      <c r="M22" s="37" t="str">
        <f>'[1]Bundanoon EPA Return'!H21</f>
        <v>NA</v>
      </c>
    </row>
    <row r="23" spans="2:13" ht="13.95" customHeight="1" x14ac:dyDescent="0.25">
      <c r="B23" s="41">
        <v>45273</v>
      </c>
      <c r="C23" s="41">
        <v>45282</v>
      </c>
      <c r="D23" s="42" t="s">
        <v>27</v>
      </c>
      <c r="E23" s="43">
        <v>45301</v>
      </c>
      <c r="F23" s="44">
        <f>'[1]Bundanoon EPA Return'!E22</f>
        <v>1</v>
      </c>
      <c r="G23" s="45">
        <f>'[1]Bundanoon EPA Return'!G22</f>
        <v>2</v>
      </c>
      <c r="H23" s="46">
        <f>'[1]Bundanoon EPA Return'!N22</f>
        <v>0.15</v>
      </c>
      <c r="I23" s="47">
        <f>'[1]Bundanoon EPA Return'!K22</f>
        <v>5.2</v>
      </c>
      <c r="J23" s="48">
        <f>'[1]Bundanoon EPA Return'!L22</f>
        <v>6.6000000000000003E-2</v>
      </c>
      <c r="K23" s="49">
        <f>'[1]Bundanoon EPA Return'!F22</f>
        <v>7.2</v>
      </c>
      <c r="L23" s="50">
        <f>'[1]Bundanoon EPA Return'!J22</f>
        <v>1</v>
      </c>
      <c r="M23" s="37">
        <f>'[1]Bundanoon EPA Return'!H22</f>
        <v>2.5</v>
      </c>
    </row>
    <row r="24" spans="2:13" ht="13.95" customHeight="1" x14ac:dyDescent="0.25">
      <c r="B24" s="41">
        <v>45287</v>
      </c>
      <c r="C24" s="41">
        <v>45300</v>
      </c>
      <c r="D24" s="42" t="s">
        <v>25</v>
      </c>
      <c r="E24" s="43">
        <v>45303</v>
      </c>
      <c r="F24" s="44">
        <f>'[1]Bundanoon EPA Return'!E23</f>
        <v>2</v>
      </c>
      <c r="G24" s="45">
        <f>'[1]Bundanoon EPA Return'!G23</f>
        <v>7</v>
      </c>
      <c r="H24" s="46">
        <f>'[1]Bundanoon EPA Return'!N23</f>
        <v>0.26</v>
      </c>
      <c r="I24" s="47">
        <f>'[1]Bundanoon EPA Return'!K23</f>
        <v>4.8099999999999996</v>
      </c>
      <c r="J24" s="48">
        <f>'[1]Bundanoon EPA Return'!L23</f>
        <v>0.152</v>
      </c>
      <c r="K24" s="49">
        <f>'[1]Bundanoon EPA Return'!F23</f>
        <v>7.2</v>
      </c>
      <c r="L24" s="50">
        <f>'[1]Bundanoon EPA Return'!J23</f>
        <v>8</v>
      </c>
      <c r="M24" s="37" t="str">
        <f>'[1]Bundanoon EPA Return'!H23</f>
        <v>NA</v>
      </c>
    </row>
    <row r="25" spans="2:13" ht="13.95" customHeight="1" x14ac:dyDescent="0.25">
      <c r="B25" s="41">
        <v>45300</v>
      </c>
      <c r="C25" s="41">
        <v>45309</v>
      </c>
      <c r="D25" s="42" t="s">
        <v>27</v>
      </c>
      <c r="E25" s="43">
        <v>45316</v>
      </c>
      <c r="F25" s="44">
        <f>'[1]Bundanoon EPA Return'!E24</f>
        <v>1</v>
      </c>
      <c r="G25" s="45">
        <f>'[1]Bundanoon EPA Return'!G24</f>
        <v>3</v>
      </c>
      <c r="H25" s="46">
        <f>'[1]Bundanoon EPA Return'!N24</f>
        <v>0.16</v>
      </c>
      <c r="I25" s="47">
        <f>'[1]Bundanoon EPA Return'!K24</f>
        <v>4.2</v>
      </c>
      <c r="J25" s="48">
        <f>'[1]Bundanoon EPA Return'!L24</f>
        <v>7.1999999999999995E-2</v>
      </c>
      <c r="K25" s="49">
        <f>'[1]Bundanoon EPA Return'!F24</f>
        <v>7.1</v>
      </c>
      <c r="L25" s="50">
        <f>'[1]Bundanoon EPA Return'!J24</f>
        <v>13</v>
      </c>
      <c r="M25" s="37" t="str">
        <f>'[1]Bundanoon EPA Return'!H24</f>
        <v>NA</v>
      </c>
    </row>
    <row r="26" spans="2:13" ht="13.95" customHeight="1" x14ac:dyDescent="0.25">
      <c r="B26" s="41">
        <v>45314</v>
      </c>
      <c r="C26" s="41">
        <v>45329</v>
      </c>
      <c r="D26" s="42" t="s">
        <v>27</v>
      </c>
      <c r="E26" s="43">
        <v>45338</v>
      </c>
      <c r="F26" s="44">
        <f>'[1]Bundanoon EPA Return'!E25</f>
        <v>1</v>
      </c>
      <c r="G26" s="45">
        <f>'[1]Bundanoon EPA Return'!G25</f>
        <v>3</v>
      </c>
      <c r="H26" s="46">
        <f>'[1]Bundanoon EPA Return'!N25</f>
        <v>0.15</v>
      </c>
      <c r="I26" s="47">
        <f>'[1]Bundanoon EPA Return'!K25</f>
        <v>4.3600000000000003</v>
      </c>
      <c r="J26" s="48">
        <f>'[1]Bundanoon EPA Return'!L25</f>
        <v>9.0999999999999998E-2</v>
      </c>
      <c r="K26" s="49">
        <f>'[1]Bundanoon EPA Return'!F25</f>
        <v>7.2</v>
      </c>
      <c r="L26" s="50">
        <f>'[1]Bundanoon EPA Return'!J25</f>
        <v>21</v>
      </c>
      <c r="M26" s="37" t="str">
        <f>'[1]Bundanoon EPA Return'!H25</f>
        <v>NA</v>
      </c>
    </row>
    <row r="27" spans="2:13" ht="13.95" customHeight="1" x14ac:dyDescent="0.25">
      <c r="B27" s="41">
        <v>45328</v>
      </c>
      <c r="C27" s="41">
        <v>45339</v>
      </c>
      <c r="D27" s="42" t="s">
        <v>27</v>
      </c>
      <c r="E27" s="43">
        <v>45350</v>
      </c>
      <c r="F27" s="44">
        <f>'[1]Bundanoon EPA Return'!E26</f>
        <v>1</v>
      </c>
      <c r="G27" s="45">
        <f>'[1]Bundanoon EPA Return'!G26</f>
        <v>4</v>
      </c>
      <c r="H27" s="46">
        <f>'[1]Bundanoon EPA Return'!N26</f>
        <v>0.15</v>
      </c>
      <c r="I27" s="47">
        <f>'[1]Bundanoon EPA Return'!K26</f>
        <v>5.47</v>
      </c>
      <c r="J27" s="48">
        <f>'[1]Bundanoon EPA Return'!L26</f>
        <v>0.14299999999999999</v>
      </c>
      <c r="K27" s="49">
        <f>'[1]Bundanoon EPA Return'!F26</f>
        <v>7.1</v>
      </c>
      <c r="L27" s="50">
        <f>'[1]Bundanoon EPA Return'!J26</f>
        <v>47</v>
      </c>
      <c r="M27" s="37">
        <f>'[1]Bundanoon EPA Return'!H26</f>
        <v>2.5</v>
      </c>
    </row>
    <row r="28" spans="2:13" ht="13.95" customHeight="1" x14ac:dyDescent="0.25">
      <c r="B28" s="41">
        <v>45342</v>
      </c>
      <c r="C28" s="41">
        <v>45353</v>
      </c>
      <c r="D28" s="42" t="s">
        <v>27</v>
      </c>
      <c r="E28" s="43">
        <v>45337</v>
      </c>
      <c r="F28" s="44">
        <f>'[1]Bundanoon EPA Return'!E27</f>
        <v>1</v>
      </c>
      <c r="G28" s="45">
        <f>'[1]Bundanoon EPA Return'!G27</f>
        <v>3</v>
      </c>
      <c r="H28" s="46">
        <f>'[1]Bundanoon EPA Return'!N27</f>
        <v>0.28999999999999998</v>
      </c>
      <c r="I28" s="47">
        <f>'[1]Bundanoon EPA Return'!K27</f>
        <v>4.9000000000000004</v>
      </c>
      <c r="J28" s="48">
        <f>'[1]Bundanoon EPA Return'!L27</f>
        <v>0.114</v>
      </c>
      <c r="K28" s="49">
        <f>'[1]Bundanoon EPA Return'!F27</f>
        <v>7</v>
      </c>
      <c r="L28" s="50">
        <f>'[1]Bundanoon EPA Return'!J27</f>
        <v>150</v>
      </c>
      <c r="M28" s="37" t="str">
        <f>'[1]Bundanoon EPA Return'!H27</f>
        <v>NA</v>
      </c>
    </row>
    <row r="29" spans="2:13" ht="13.95" customHeight="1" x14ac:dyDescent="0.25">
      <c r="B29" s="41">
        <v>45356</v>
      </c>
      <c r="C29" s="41">
        <v>45368</v>
      </c>
      <c r="D29" s="42" t="s">
        <v>27</v>
      </c>
      <c r="E29" s="43">
        <v>45379</v>
      </c>
      <c r="F29" s="44">
        <f>'[1]Bundanoon EPA Return'!E28</f>
        <v>1</v>
      </c>
      <c r="G29" s="45">
        <f>'[1]Bundanoon EPA Return'!G28</f>
        <v>3</v>
      </c>
      <c r="H29" s="46">
        <f>'[1]Bundanoon EPA Return'!N28</f>
        <v>0.15</v>
      </c>
      <c r="I29" s="47">
        <f>'[1]Bundanoon EPA Return'!K28</f>
        <v>4.6500000000000004</v>
      </c>
      <c r="J29" s="48">
        <f>'[1]Bundanoon EPA Return'!L28</f>
        <v>9.9000000000000005E-2</v>
      </c>
      <c r="K29" s="49">
        <f>'[1]Bundanoon EPA Return'!F28</f>
        <v>7.4</v>
      </c>
      <c r="L29" s="50">
        <f>'[1]Bundanoon EPA Return'!J28</f>
        <v>2</v>
      </c>
      <c r="M29" s="37" t="str">
        <f>'[1]Bundanoon EPA Return'!H28</f>
        <v>NA</v>
      </c>
    </row>
    <row r="30" spans="2:13" ht="13.95" customHeight="1" x14ac:dyDescent="0.25">
      <c r="B30" s="41">
        <v>45370</v>
      </c>
      <c r="C30" s="41">
        <v>45387</v>
      </c>
      <c r="D30" s="42" t="s">
        <v>27</v>
      </c>
      <c r="E30" s="43">
        <v>45400</v>
      </c>
      <c r="F30" s="44">
        <f>'[1]Bundanoon EPA Return'!E29</f>
        <v>1</v>
      </c>
      <c r="G30" s="45">
        <f>'[1]Bundanoon EPA Return'!G29</f>
        <v>1</v>
      </c>
      <c r="H30" s="46">
        <f>'[1]Bundanoon EPA Return'!N29</f>
        <v>0.25</v>
      </c>
      <c r="I30" s="47">
        <f>'[1]Bundanoon EPA Return'!K29</f>
        <v>3.96</v>
      </c>
      <c r="J30" s="48">
        <f>'[1]Bundanoon EPA Return'!L29</f>
        <v>0.105</v>
      </c>
      <c r="K30" s="49">
        <f>'[1]Bundanoon EPA Return'!F29</f>
        <v>7.3</v>
      </c>
      <c r="L30" s="50">
        <f>'[1]Bundanoon EPA Return'!J29</f>
        <v>42</v>
      </c>
      <c r="M30" s="37" t="str">
        <f>'[1]Bundanoon EPA Return'!H29</f>
        <v>NA</v>
      </c>
    </row>
    <row r="31" spans="2:13" ht="13.8" thickBot="1" x14ac:dyDescent="0.3">
      <c r="B31" s="51"/>
      <c r="C31" s="51"/>
      <c r="D31" s="52"/>
      <c r="E31" s="53"/>
      <c r="F31" s="54"/>
      <c r="G31" s="55"/>
      <c r="H31" s="55"/>
      <c r="I31" s="55"/>
      <c r="J31" s="55"/>
      <c r="K31" s="55"/>
      <c r="L31" s="56"/>
      <c r="M31" s="37"/>
    </row>
    <row r="32" spans="2:13" ht="12" customHeight="1" x14ac:dyDescent="0.25">
      <c r="B32" s="57" t="s">
        <v>28</v>
      </c>
      <c r="C32" s="58"/>
      <c r="D32" s="58"/>
      <c r="E32" s="59"/>
      <c r="F32" s="60">
        <f>IFERROR(PERCENTILE(F7:F31,0.5),"0")</f>
        <v>1</v>
      </c>
      <c r="G32" s="61">
        <f>IFERROR(PERCENTILE(G7:G31,0.5),"0")</f>
        <v>3</v>
      </c>
      <c r="H32" s="62"/>
      <c r="I32" s="63">
        <f>IFERROR(PERCENTILE(I7:I31,0.5),"0")</f>
        <v>5.2650000000000006</v>
      </c>
      <c r="J32" s="63">
        <f>IFERROR(PERCENTILE(J7:J31,0.5),"0")</f>
        <v>0.14449999999999999</v>
      </c>
      <c r="K32" s="64"/>
      <c r="L32" s="64"/>
      <c r="M32" s="65"/>
    </row>
    <row r="33" spans="2:13" ht="12" customHeight="1" x14ac:dyDescent="0.25">
      <c r="B33" s="66" t="s">
        <v>29</v>
      </c>
      <c r="C33" s="67"/>
      <c r="D33" s="67"/>
      <c r="E33" s="68"/>
      <c r="F33" s="69"/>
      <c r="G33" s="70"/>
      <c r="H33" s="62"/>
      <c r="I33" s="71"/>
      <c r="J33" s="71"/>
      <c r="K33" s="62"/>
      <c r="L33" s="72">
        <f>IFERROR(PERCENTILE(L7:L31,0.8),"0")</f>
        <v>42</v>
      </c>
      <c r="M33" s="73"/>
    </row>
    <row r="34" spans="2:13" ht="12" customHeight="1" x14ac:dyDescent="0.25">
      <c r="B34" s="66" t="s">
        <v>30</v>
      </c>
      <c r="C34" s="67"/>
      <c r="D34" s="67"/>
      <c r="E34" s="68"/>
      <c r="F34" s="74">
        <f>IFERROR(PERCENTILE(F7:F31,0.9),"0")</f>
        <v>2.6999999999999993</v>
      </c>
      <c r="G34" s="75">
        <f>IFERROR(PERCENTILE(G7:G31,0.9),"0")</f>
        <v>7.6999999999999993</v>
      </c>
      <c r="H34" s="72">
        <f>IFERROR(PERCENTILE(H7:H31,0.9),"0")</f>
        <v>0.47899999999999993</v>
      </c>
      <c r="I34" s="76">
        <f>IFERROR(PERCENTILE(I7:I31,0.9),"0")</f>
        <v>5.8629999999999995</v>
      </c>
      <c r="J34" s="76">
        <f>IFERROR(PERCENTILE(J7:J31,0.9),"0")</f>
        <v>0.22270000000000001</v>
      </c>
      <c r="K34" s="62"/>
      <c r="L34" s="62"/>
      <c r="M34" s="73"/>
    </row>
    <row r="35" spans="2:13" ht="12" customHeight="1" x14ac:dyDescent="0.25">
      <c r="B35" s="66" t="s">
        <v>31</v>
      </c>
      <c r="C35" s="67"/>
      <c r="D35" s="67"/>
      <c r="E35" s="68"/>
      <c r="F35" s="77"/>
      <c r="G35" s="62"/>
      <c r="H35" s="62"/>
      <c r="I35" s="71"/>
      <c r="J35" s="71"/>
      <c r="K35" s="72">
        <f>IFERROR(PERCENTILE(K7:K31,1),"0")</f>
        <v>7.5</v>
      </c>
      <c r="L35" s="62"/>
      <c r="M35" s="73"/>
    </row>
    <row r="36" spans="2:13" ht="12" customHeight="1" x14ac:dyDescent="0.25">
      <c r="B36" s="78" t="s">
        <v>32</v>
      </c>
      <c r="C36" s="79"/>
      <c r="D36" s="79"/>
      <c r="E36" s="80"/>
      <c r="F36" s="81"/>
      <c r="G36" s="82"/>
      <c r="H36" s="82"/>
      <c r="I36" s="83"/>
      <c r="J36" s="83"/>
      <c r="K36" s="84"/>
      <c r="L36" s="84"/>
      <c r="M36" s="85"/>
    </row>
    <row r="37" spans="2:13" ht="12" customHeight="1" x14ac:dyDescent="0.25">
      <c r="B37" s="66" t="s">
        <v>28</v>
      </c>
      <c r="C37" s="67"/>
      <c r="D37" s="67"/>
      <c r="E37" s="68"/>
      <c r="F37" s="86">
        <v>7</v>
      </c>
      <c r="G37" s="87">
        <v>10</v>
      </c>
      <c r="H37" s="62"/>
      <c r="I37" s="75">
        <v>6</v>
      </c>
      <c r="J37" s="76">
        <v>0.2</v>
      </c>
      <c r="K37" s="62"/>
      <c r="L37" s="62"/>
      <c r="M37" s="73"/>
    </row>
    <row r="38" spans="2:13" ht="12" customHeight="1" x14ac:dyDescent="0.25">
      <c r="B38" s="66" t="s">
        <v>29</v>
      </c>
      <c r="C38" s="67"/>
      <c r="D38" s="67"/>
      <c r="E38" s="68"/>
      <c r="F38" s="77"/>
      <c r="G38" s="62"/>
      <c r="H38" s="62"/>
      <c r="I38" s="62"/>
      <c r="J38" s="62"/>
      <c r="K38" s="62"/>
      <c r="L38" s="87">
        <v>200</v>
      </c>
      <c r="M38" s="73"/>
    </row>
    <row r="39" spans="2:13" ht="12" customHeight="1" x14ac:dyDescent="0.25">
      <c r="B39" s="66" t="s">
        <v>30</v>
      </c>
      <c r="C39" s="67"/>
      <c r="D39" s="67"/>
      <c r="E39" s="68"/>
      <c r="F39" s="86">
        <v>10</v>
      </c>
      <c r="G39" s="87">
        <v>15</v>
      </c>
      <c r="H39" s="87">
        <v>2</v>
      </c>
      <c r="I39" s="87">
        <v>10</v>
      </c>
      <c r="J39" s="87">
        <v>0.3</v>
      </c>
      <c r="K39" s="62"/>
      <c r="L39" s="62"/>
      <c r="M39" s="73"/>
    </row>
    <row r="40" spans="2:13" ht="12" customHeight="1" thickBot="1" x14ac:dyDescent="0.3">
      <c r="B40" s="88" t="s">
        <v>31</v>
      </c>
      <c r="C40" s="89"/>
      <c r="D40" s="89"/>
      <c r="E40" s="90"/>
      <c r="F40" s="91"/>
      <c r="G40" s="92"/>
      <c r="H40" s="92"/>
      <c r="I40" s="92"/>
      <c r="J40" s="92"/>
      <c r="K40" s="93" t="s">
        <v>33</v>
      </c>
      <c r="L40" s="94"/>
      <c r="M40" s="95"/>
    </row>
    <row r="41" spans="2:13" ht="15" customHeight="1" thickBot="1" x14ac:dyDescent="0.3">
      <c r="B41" s="96" t="s">
        <v>34</v>
      </c>
      <c r="C41" s="97"/>
      <c r="D41" s="97"/>
      <c r="E41" s="97"/>
      <c r="F41" s="98"/>
      <c r="G41" s="98"/>
      <c r="H41" s="98"/>
      <c r="I41" s="98"/>
      <c r="J41" s="98"/>
      <c r="K41" s="99"/>
      <c r="L41" s="99"/>
      <c r="M41" s="100"/>
    </row>
    <row r="42" spans="2:13" ht="20.7" customHeight="1" thickBot="1" x14ac:dyDescent="0.3">
      <c r="B42" s="101"/>
      <c r="C42" s="102"/>
      <c r="D42" s="102"/>
      <c r="E42" s="102"/>
      <c r="F42" s="103"/>
      <c r="G42" s="103"/>
      <c r="H42" s="103"/>
      <c r="I42" s="103"/>
      <c r="J42" s="103"/>
      <c r="K42" s="87"/>
      <c r="L42" s="87"/>
      <c r="M42" s="104"/>
    </row>
    <row r="43" spans="2:13" ht="21.6" customHeight="1" thickBot="1" x14ac:dyDescent="0.3">
      <c r="B43" s="105" t="s">
        <v>35</v>
      </c>
      <c r="C43" s="106"/>
      <c r="D43" s="107"/>
      <c r="E43" s="107"/>
      <c r="F43" s="107"/>
      <c r="G43" s="107"/>
      <c r="H43" s="107"/>
      <c r="I43" s="107"/>
      <c r="J43" s="107"/>
      <c r="K43" s="107"/>
      <c r="L43" s="107"/>
      <c r="M43" s="108"/>
    </row>
    <row r="44" spans="2:13" ht="18.600000000000001" customHeight="1" thickBot="1" x14ac:dyDescent="0.3">
      <c r="B44" s="109" t="s">
        <v>36</v>
      </c>
      <c r="C44" s="110" t="s">
        <v>37</v>
      </c>
      <c r="D44" s="111"/>
      <c r="E44" s="112" t="s">
        <v>38</v>
      </c>
      <c r="F44" s="112"/>
      <c r="G44" s="112"/>
      <c r="H44" s="112"/>
      <c r="I44" s="112"/>
      <c r="J44" s="112"/>
      <c r="K44" s="112"/>
      <c r="L44" s="112"/>
      <c r="M44" s="113"/>
    </row>
    <row r="45" spans="2:13" x14ac:dyDescent="0.25">
      <c r="B45" s="114">
        <v>45160</v>
      </c>
      <c r="C45" s="115" t="s">
        <v>39</v>
      </c>
      <c r="D45" s="116"/>
      <c r="E45" s="117" t="s">
        <v>40</v>
      </c>
      <c r="F45" s="118"/>
      <c r="G45" s="118"/>
      <c r="H45" s="118"/>
      <c r="I45" s="118"/>
      <c r="J45" s="118"/>
      <c r="K45" s="118"/>
      <c r="L45" s="118"/>
      <c r="M45" s="119"/>
    </row>
    <row r="46" spans="2:13" x14ac:dyDescent="0.25">
      <c r="B46" s="120"/>
      <c r="C46" s="121"/>
      <c r="D46" s="122"/>
      <c r="F46" s="123"/>
      <c r="G46" s="123"/>
      <c r="H46" s="123"/>
      <c r="I46" s="123"/>
      <c r="J46" s="123"/>
      <c r="M46" s="124"/>
    </row>
    <row r="47" spans="2:13" x14ac:dyDescent="0.25">
      <c r="B47" s="120"/>
      <c r="C47" s="121"/>
      <c r="D47" s="122"/>
      <c r="F47" s="123"/>
      <c r="G47" s="123"/>
      <c r="H47" s="123"/>
      <c r="I47" s="123"/>
      <c r="J47" s="123"/>
      <c r="M47" s="124"/>
    </row>
    <row r="48" spans="2:13" ht="13.8" thickBot="1" x14ac:dyDescent="0.3">
      <c r="B48" s="125"/>
      <c r="C48" s="126"/>
      <c r="D48" s="127"/>
      <c r="E48" s="53"/>
      <c r="F48" s="53"/>
      <c r="G48" s="53"/>
      <c r="H48" s="53"/>
      <c r="I48" s="53"/>
      <c r="J48" s="53"/>
      <c r="K48" s="53"/>
      <c r="L48" s="53"/>
      <c r="M48" s="128"/>
    </row>
  </sheetData>
  <mergeCells count="20">
    <mergeCell ref="C47:D47"/>
    <mergeCell ref="C48:D48"/>
    <mergeCell ref="B39:E39"/>
    <mergeCell ref="B40:E40"/>
    <mergeCell ref="C44:D44"/>
    <mergeCell ref="C45:D45"/>
    <mergeCell ref="E45:M45"/>
    <mergeCell ref="C46:D46"/>
    <mergeCell ref="B33:E33"/>
    <mergeCell ref="B34:E34"/>
    <mergeCell ref="B35:E35"/>
    <mergeCell ref="B36:E36"/>
    <mergeCell ref="B37:E37"/>
    <mergeCell ref="B38:E38"/>
    <mergeCell ref="B1:M1"/>
    <mergeCell ref="B2:M2"/>
    <mergeCell ref="B3:M3"/>
    <mergeCell ref="B4:M4"/>
    <mergeCell ref="B5:E5"/>
    <mergeCell ref="B32:E32"/>
  </mergeCells>
  <printOptions horizontalCentered="1"/>
  <pageMargins left="0.23622047244094488" right="0.23622047244094488" top="0.23622047244094488" bottom="0.23622047244094488" header="0.31496062992125984" footer="0.31496062992125984"/>
  <pageSetup paperSize="9" scale="96" fitToHeight="0" orientation="landscape" verticalDpi="300" r:id="rId1"/>
  <headerFooter alignWithMargins="0">
    <oddHeader>&amp;R&amp;G</oddHeader>
    <oddFooter xml:space="preserve">&amp;C
&amp;8&amp;K00-021&amp;P of &amp;N&amp;R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Bundanoon Website Report</vt:lpstr>
      <vt:lpstr>'Bundanoon Website Report'!Print_Area</vt:lpstr>
      <vt:lpstr>'Bundanoon Website Report'!Print_Titles</vt:lpstr>
    </vt:vector>
  </TitlesOfParts>
  <Company>Wingecarribee 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Britten</dc:creator>
  <cp:lastModifiedBy>Emma Britten</cp:lastModifiedBy>
  <dcterms:created xsi:type="dcterms:W3CDTF">2024-04-16T03:32:44Z</dcterms:created>
  <dcterms:modified xsi:type="dcterms:W3CDTF">2024-04-16T03:33:01Z</dcterms:modified>
</cp:coreProperties>
</file>