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gecarribeesc-my.sharepoint.com/personal/emma_britten_wsc_nsw_gov_au/Documents/Desktop/EPA Tables-18 April 2023/"/>
    </mc:Choice>
  </mc:AlternateContent>
  <xr:revisionPtr revIDLastSave="0" documentId="8_{428F1E5B-6D62-4342-A8D0-70DD10D2A193}" xr6:coauthVersionLast="47" xr6:coauthVersionMax="47" xr10:uidLastSave="{00000000-0000-0000-0000-000000000000}"/>
  <bookViews>
    <workbookView xWindow="22932" yWindow="-108" windowWidth="23256" windowHeight="12576" xr2:uid="{EC2A5FC9-F95D-4175-AF8E-6968183FAFF2}"/>
  </bookViews>
  <sheets>
    <sheet name="Robertson EPA point1" sheetId="1" r:id="rId1"/>
  </sheets>
  <externalReferences>
    <externalReference r:id="rId2"/>
    <externalReference r:id="rId3"/>
  </externalReferences>
  <definedNames>
    <definedName name="_xlnm.Print_Area" localSheetId="0">'Robertson EPA point1'!$B$2:$M$56</definedName>
    <definedName name="_xlnm.Print_Titles" localSheetId="0">'Robertson EPA point1'!$2:$4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1" l="1"/>
  <c r="L28" i="1"/>
  <c r="K28" i="1"/>
  <c r="J28" i="1"/>
  <c r="I28" i="1"/>
  <c r="H28" i="1"/>
  <c r="G28" i="1"/>
  <c r="F28" i="1"/>
  <c r="M27" i="1"/>
  <c r="L27" i="1"/>
  <c r="K27" i="1"/>
  <c r="J27" i="1"/>
  <c r="I27" i="1"/>
  <c r="H27" i="1"/>
  <c r="G27" i="1"/>
  <c r="F27" i="1"/>
  <c r="M25" i="1"/>
  <c r="L25" i="1"/>
  <c r="K25" i="1"/>
  <c r="J25" i="1"/>
  <c r="I25" i="1"/>
  <c r="H25" i="1"/>
  <c r="G25" i="1"/>
  <c r="F25" i="1"/>
  <c r="M10" i="1"/>
  <c r="L10" i="1"/>
  <c r="L43" i="1" s="1"/>
  <c r="K10" i="1"/>
  <c r="K45" i="1" s="1"/>
  <c r="J10" i="1"/>
  <c r="J44" i="1" s="1"/>
  <c r="I10" i="1"/>
  <c r="I42" i="1" s="1"/>
  <c r="H10" i="1"/>
  <c r="G10" i="1"/>
  <c r="G42" i="1" s="1"/>
  <c r="F10" i="1"/>
  <c r="F42" i="1" s="1"/>
  <c r="H42" i="1" l="1"/>
  <c r="J42" i="1"/>
  <c r="F44" i="1"/>
  <c r="G44" i="1"/>
  <c r="H44" i="1"/>
  <c r="I44" i="1"/>
</calcChain>
</file>

<file path=xl/sharedStrings.xml><?xml version="1.0" encoding="utf-8"?>
<sst xmlns="http://schemas.openxmlformats.org/spreadsheetml/2006/main" count="74" uniqueCount="40">
  <si>
    <t>ROBERTSON SEWAGE TREATMENT SYSTEM</t>
  </si>
  <si>
    <t>LICENCE NUMBER 20205</t>
  </si>
  <si>
    <t>Licencing Period 1 September 2022 - 30 August 2023</t>
  </si>
  <si>
    <t xml:space="preserve">  Test results for Discharge Monitoring Point 1</t>
  </si>
  <si>
    <t>SAMPLE ANALYSIS DATE</t>
  </si>
  <si>
    <t>BOD</t>
  </si>
  <si>
    <t>TSS</t>
  </si>
  <si>
    <t>Ammonia</t>
  </si>
  <si>
    <t>Total N</t>
  </si>
  <si>
    <t>Total P</t>
  </si>
  <si>
    <t>pH</t>
  </si>
  <si>
    <t>Faecal coliforms</t>
  </si>
  <si>
    <t>*Oil &amp; Grease</t>
  </si>
  <si>
    <t>Date Taken</t>
  </si>
  <si>
    <t>Received by</t>
  </si>
  <si>
    <t xml:space="preserve">Reviewed by </t>
  </si>
  <si>
    <t>Published</t>
  </si>
  <si>
    <t>(mg/L)</t>
  </si>
  <si>
    <t>(mg/L) N</t>
  </si>
  <si>
    <t>TKN+NOX (mg/L)</t>
  </si>
  <si>
    <t>(mg/L) P</t>
  </si>
  <si>
    <t>pH units</t>
  </si>
  <si>
    <t>(CFU/100mL)</t>
  </si>
  <si>
    <t>IF</t>
  </si>
  <si>
    <t>EB</t>
  </si>
  <si>
    <t>TK</t>
  </si>
  <si>
    <t>WM</t>
  </si>
  <si>
    <t>50 percentile</t>
  </si>
  <si>
    <t>80 percentile</t>
  </si>
  <si>
    <t>90 percentile</t>
  </si>
  <si>
    <t>100 percentile</t>
  </si>
  <si>
    <t xml:space="preserve">*Oil &amp; Grease - Only required when discharging to the river. </t>
  </si>
  <si>
    <t>Licence Target</t>
  </si>
  <si>
    <t>6.5-8.5</t>
  </si>
  <si>
    <t>Exceedance Report</t>
  </si>
  <si>
    <t>Date</t>
  </si>
  <si>
    <t>Parameter</t>
  </si>
  <si>
    <t xml:space="preserve">       Comment</t>
  </si>
  <si>
    <t>Total nitrogen</t>
  </si>
  <si>
    <t xml:space="preserve">Wet weather (ie La Nina) conditions contributing to elevated nutrient levels.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</si>
</sst>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9]dd\-mmm\-yy;@"/>
    <numFmt numFmtId="165" formatCode="0.0"/>
  </numFmts>
  <fonts count="9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i/>
      <sz val="14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rgb="FFD9D9D9"/>
      </top>
      <bottom/>
      <diagonal/>
    </border>
    <border>
      <left/>
      <right/>
      <top style="thin">
        <color rgb="FFD9D9D9"/>
      </top>
      <bottom/>
      <diagonal/>
    </border>
    <border>
      <left style="medium">
        <color indexed="64"/>
      </left>
      <right style="medium">
        <color indexed="64"/>
      </right>
      <top style="thin">
        <color rgb="FFD9D9D9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BFBFBF"/>
      </bottom>
      <diagonal/>
    </border>
    <border>
      <left style="medium">
        <color indexed="64"/>
      </left>
      <right style="medium">
        <color indexed="64"/>
      </right>
      <top style="thin">
        <color rgb="FFD9D9D9"/>
      </top>
      <bottom style="thin">
        <color rgb="FFD9D9D9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9847407452621"/>
      </bottom>
      <diagonal/>
    </border>
    <border>
      <left/>
      <right/>
      <top style="thin">
        <color theme="0" tint="-0.14996795556505021"/>
      </top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/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8">
    <xf numFmtId="0" fontId="0" fillId="0" borderId="0" xfId="0"/>
    <xf numFmtId="0" fontId="2" fillId="0" borderId="0" xfId="1" applyFont="1"/>
    <xf numFmtId="16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165" fontId="2" fillId="0" borderId="0" xfId="1" applyNumberFormat="1" applyFont="1" applyAlignment="1">
      <alignment horizontal="center"/>
    </xf>
    <xf numFmtId="2" fontId="2" fillId="0" borderId="0" xfId="1" applyNumberFormat="1" applyFont="1" applyAlignment="1">
      <alignment horizontal="center"/>
    </xf>
    <xf numFmtId="1" fontId="2" fillId="0" borderId="0" xfId="1" applyNumberFormat="1" applyFont="1" applyAlignment="1">
      <alignment horizontal="center"/>
    </xf>
    <xf numFmtId="0" fontId="2" fillId="0" borderId="5" xfId="1" applyFont="1" applyBorder="1"/>
    <xf numFmtId="0" fontId="2" fillId="0" borderId="4" xfId="1" applyFont="1" applyBorder="1"/>
    <xf numFmtId="0" fontId="2" fillId="0" borderId="0" xfId="1" applyFont="1" applyAlignment="1">
      <alignment vertical="center"/>
    </xf>
    <xf numFmtId="0" fontId="5" fillId="0" borderId="9" xfId="1" applyFont="1" applyBorder="1" applyAlignment="1">
      <alignment horizontal="center" vertical="center"/>
    </xf>
    <xf numFmtId="165" fontId="5" fillId="0" borderId="7" xfId="1" applyNumberFormat="1" applyFont="1" applyBorder="1" applyAlignment="1">
      <alignment horizontal="center" vertical="center"/>
    </xf>
    <xf numFmtId="2" fontId="5" fillId="0" borderId="9" xfId="1" applyNumberFormat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1" fontId="5" fillId="0" borderId="9" xfId="1" applyNumberFormat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164" fontId="6" fillId="0" borderId="10" xfId="1" applyNumberFormat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164" fontId="6" fillId="0" borderId="11" xfId="1" applyNumberFormat="1" applyFont="1" applyBorder="1" applyAlignment="1">
      <alignment horizontal="center" vertical="center"/>
    </xf>
    <xf numFmtId="165" fontId="6" fillId="0" borderId="12" xfId="1" applyNumberFormat="1" applyFont="1" applyBorder="1" applyAlignment="1">
      <alignment horizontal="center" vertical="center" wrapText="1"/>
    </xf>
    <xf numFmtId="2" fontId="6" fillId="0" borderId="10" xfId="1" applyNumberFormat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1" fontId="6" fillId="0" borderId="10" xfId="1" applyNumberFormat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2" fillId="0" borderId="5" xfId="1" applyFont="1" applyBorder="1" applyAlignment="1">
      <alignment vertical="center"/>
    </xf>
    <xf numFmtId="15" fontId="7" fillId="0" borderId="4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5" fontId="7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" xfId="1" applyFont="1" applyBorder="1" applyAlignment="1">
      <alignment vertical="center"/>
    </xf>
    <xf numFmtId="15" fontId="7" fillId="0" borderId="17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18" xfId="0" applyFont="1" applyBorder="1" applyAlignment="1">
      <alignment horizontal="center"/>
    </xf>
    <xf numFmtId="0" fontId="2" fillId="3" borderId="0" xfId="1" applyFont="1" applyFill="1" applyAlignment="1">
      <alignment vertical="center"/>
    </xf>
    <xf numFmtId="164" fontId="7" fillId="3" borderId="19" xfId="1" applyNumberFormat="1" applyFont="1" applyFill="1" applyBorder="1" applyAlignment="1">
      <alignment horizontal="center" vertical="center"/>
    </xf>
    <xf numFmtId="14" fontId="7" fillId="3" borderId="19" xfId="1" applyNumberFormat="1" applyFont="1" applyFill="1" applyBorder="1" applyAlignment="1">
      <alignment horizontal="center" vertical="center"/>
    </xf>
    <xf numFmtId="1" fontId="2" fillId="3" borderId="19" xfId="1" applyNumberFormat="1" applyFont="1" applyFill="1" applyBorder="1" applyAlignment="1">
      <alignment horizontal="center" vertical="center"/>
    </xf>
    <xf numFmtId="2" fontId="2" fillId="3" borderId="19" xfId="1" applyNumberFormat="1" applyFont="1" applyFill="1" applyBorder="1" applyAlignment="1">
      <alignment horizontal="center" vertical="center"/>
    </xf>
    <xf numFmtId="165" fontId="2" fillId="3" borderId="20" xfId="1" applyNumberFormat="1" applyFont="1" applyFill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/>
    </xf>
    <xf numFmtId="0" fontId="2" fillId="3" borderId="21" xfId="1" applyFont="1" applyFill="1" applyBorder="1" applyAlignment="1">
      <alignment vertical="center"/>
    </xf>
    <xf numFmtId="0" fontId="2" fillId="3" borderId="22" xfId="1" applyFont="1" applyFill="1" applyBorder="1" applyAlignment="1">
      <alignment vertical="center"/>
    </xf>
    <xf numFmtId="0" fontId="2" fillId="3" borderId="23" xfId="1" applyFont="1" applyFill="1" applyBorder="1" applyAlignment="1">
      <alignment vertical="center"/>
    </xf>
    <xf numFmtId="164" fontId="7" fillId="0" borderId="24" xfId="1" applyNumberFormat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165" fontId="2" fillId="0" borderId="24" xfId="1" applyNumberFormat="1" applyFont="1" applyBorder="1" applyAlignment="1">
      <alignment horizontal="center" vertical="center"/>
    </xf>
    <xf numFmtId="2" fontId="2" fillId="0" borderId="24" xfId="1" applyNumberFormat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164" fontId="7" fillId="0" borderId="4" xfId="1" applyNumberFormat="1" applyFont="1" applyBorder="1" applyAlignment="1">
      <alignment horizontal="center" vertical="center"/>
    </xf>
    <xf numFmtId="164" fontId="7" fillId="0" borderId="26" xfId="1" applyNumberFormat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64" fontId="7" fillId="0" borderId="5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2" fontId="2" fillId="0" borderId="27" xfId="1" applyNumberFormat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164" fontId="7" fillId="0" borderId="27" xfId="1" applyNumberFormat="1" applyFont="1" applyBorder="1" applyAlignment="1">
      <alignment horizontal="center" vertical="center"/>
    </xf>
    <xf numFmtId="165" fontId="8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1" fontId="2" fillId="0" borderId="4" xfId="1" applyNumberFormat="1" applyFont="1" applyBorder="1" applyAlignment="1">
      <alignment horizontal="center" vertical="center"/>
    </xf>
    <xf numFmtId="1" fontId="2" fillId="0" borderId="27" xfId="1" applyNumberFormat="1" applyFont="1" applyBorder="1" applyAlignment="1">
      <alignment horizontal="center" vertical="center"/>
    </xf>
    <xf numFmtId="164" fontId="7" fillId="0" borderId="28" xfId="1" applyNumberFormat="1" applyFont="1" applyBorder="1" applyAlignment="1">
      <alignment horizontal="center" vertical="center"/>
    </xf>
    <xf numFmtId="14" fontId="7" fillId="0" borderId="29" xfId="1" applyNumberFormat="1" applyFont="1" applyBorder="1" applyAlignment="1">
      <alignment horizontal="center" vertical="center"/>
    </xf>
    <xf numFmtId="164" fontId="7" fillId="0" borderId="29" xfId="1" applyNumberFormat="1" applyFont="1" applyBorder="1" applyAlignment="1">
      <alignment horizontal="center" vertical="center"/>
    </xf>
    <xf numFmtId="1" fontId="2" fillId="0" borderId="29" xfId="1" applyNumberFormat="1" applyFont="1" applyBorder="1" applyAlignment="1">
      <alignment horizontal="center" vertical="center"/>
    </xf>
    <xf numFmtId="1" fontId="2" fillId="0" borderId="28" xfId="1" applyNumberFormat="1" applyFont="1" applyBorder="1" applyAlignment="1">
      <alignment horizontal="center" vertical="center"/>
    </xf>
    <xf numFmtId="2" fontId="2" fillId="0" borderId="28" xfId="1" applyNumberFormat="1" applyFont="1" applyBorder="1" applyAlignment="1">
      <alignment horizontal="center" vertical="center"/>
    </xf>
    <xf numFmtId="165" fontId="2" fillId="0" borderId="30" xfId="1" applyNumberFormat="1" applyFont="1" applyBorder="1" applyAlignment="1">
      <alignment horizontal="center" vertical="center"/>
    </xf>
    <xf numFmtId="165" fontId="2" fillId="0" borderId="29" xfId="1" applyNumberFormat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165" fontId="2" fillId="0" borderId="33" xfId="1" applyNumberFormat="1" applyFont="1" applyBorder="1" applyAlignment="1">
      <alignment horizontal="center" vertical="center"/>
    </xf>
    <xf numFmtId="2" fontId="2" fillId="0" borderId="32" xfId="1" applyNumberFormat="1" applyFont="1" applyBorder="1" applyAlignment="1">
      <alignment horizontal="center" vertical="center"/>
    </xf>
    <xf numFmtId="0" fontId="2" fillId="2" borderId="33" xfId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horizontal="center" vertical="center"/>
    </xf>
    <xf numFmtId="0" fontId="2" fillId="2" borderId="35" xfId="1" applyFont="1" applyFill="1" applyBorder="1" applyAlignment="1">
      <alignment horizontal="center" vertical="center"/>
    </xf>
    <xf numFmtId="0" fontId="2" fillId="2" borderId="36" xfId="1" applyFont="1" applyFill="1" applyBorder="1" applyAlignment="1">
      <alignment horizontal="center" vertical="center"/>
    </xf>
    <xf numFmtId="165" fontId="2" fillId="2" borderId="37" xfId="1" applyNumberFormat="1" applyFont="1" applyFill="1" applyBorder="1" applyAlignment="1">
      <alignment horizontal="center" vertical="center"/>
    </xf>
    <xf numFmtId="2" fontId="2" fillId="2" borderId="36" xfId="1" applyNumberFormat="1" applyFont="1" applyFill="1" applyBorder="1" applyAlignment="1">
      <alignment horizontal="center" vertical="center"/>
    </xf>
    <xf numFmtId="0" fontId="2" fillId="2" borderId="37" xfId="1" applyFont="1" applyFill="1" applyBorder="1" applyAlignment="1">
      <alignment horizontal="center" vertical="center"/>
    </xf>
    <xf numFmtId="1" fontId="2" fillId="0" borderId="36" xfId="1" applyNumberFormat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165" fontId="2" fillId="0" borderId="37" xfId="1" applyNumberFormat="1" applyFont="1" applyBorder="1" applyAlignment="1">
      <alignment horizontal="center" vertical="center"/>
    </xf>
    <xf numFmtId="2" fontId="2" fillId="0" borderId="36" xfId="1" applyNumberFormat="1" applyFont="1" applyBorder="1" applyAlignment="1">
      <alignment horizontal="center" vertical="center"/>
    </xf>
    <xf numFmtId="0" fontId="2" fillId="2" borderId="39" xfId="1" applyFont="1" applyFill="1" applyBorder="1" applyAlignment="1">
      <alignment horizontal="center" vertical="center"/>
    </xf>
    <xf numFmtId="165" fontId="2" fillId="2" borderId="40" xfId="1" applyNumberFormat="1" applyFont="1" applyFill="1" applyBorder="1" applyAlignment="1">
      <alignment horizontal="center" vertical="center"/>
    </xf>
    <xf numFmtId="2" fontId="2" fillId="2" borderId="39" xfId="1" applyNumberFormat="1" applyFont="1" applyFill="1" applyBorder="1" applyAlignment="1">
      <alignment horizontal="center" vertical="center"/>
    </xf>
    <xf numFmtId="165" fontId="2" fillId="0" borderId="40" xfId="1" applyNumberFormat="1" applyFont="1" applyBorder="1" applyAlignment="1">
      <alignment horizontal="center" vertical="center"/>
    </xf>
    <xf numFmtId="1" fontId="2" fillId="2" borderId="39" xfId="1" applyNumberFormat="1" applyFont="1" applyFill="1" applyBorder="1" applyAlignment="1">
      <alignment horizontal="center" vertical="center"/>
    </xf>
    <xf numFmtId="0" fontId="2" fillId="2" borderId="41" xfId="1" applyFont="1" applyFill="1" applyBorder="1" applyAlignment="1">
      <alignment horizontal="center" vertical="center"/>
    </xf>
    <xf numFmtId="164" fontId="7" fillId="4" borderId="6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164" fontId="7" fillId="4" borderId="7" xfId="0" applyNumberFormat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center" vertical="center"/>
    </xf>
    <xf numFmtId="165" fontId="2" fillId="4" borderId="7" xfId="1" applyNumberFormat="1" applyFont="1" applyFill="1" applyBorder="1" applyAlignment="1">
      <alignment horizontal="center" vertical="center"/>
    </xf>
    <xf numFmtId="2" fontId="2" fillId="4" borderId="7" xfId="1" applyNumberFormat="1" applyFont="1" applyFill="1" applyBorder="1" applyAlignment="1">
      <alignment horizontal="center" vertical="center"/>
    </xf>
    <xf numFmtId="1" fontId="2" fillId="4" borderId="7" xfId="1" applyNumberFormat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165" fontId="2" fillId="0" borderId="13" xfId="1" applyNumberFormat="1" applyFont="1" applyBorder="1" applyAlignment="1">
      <alignment horizontal="center" vertical="center"/>
    </xf>
    <xf numFmtId="2" fontId="2" fillId="0" borderId="13" xfId="1" applyNumberFormat="1" applyFont="1" applyBorder="1" applyAlignment="1">
      <alignment horizontal="center" vertical="center"/>
    </xf>
    <xf numFmtId="1" fontId="2" fillId="2" borderId="13" xfId="1" applyNumberFormat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165" fontId="2" fillId="2" borderId="9" xfId="1" applyNumberFormat="1" applyFont="1" applyFill="1" applyBorder="1" applyAlignment="1">
      <alignment horizontal="center" vertical="center"/>
    </xf>
    <xf numFmtId="2" fontId="2" fillId="2" borderId="9" xfId="1" applyNumberFormat="1" applyFont="1" applyFill="1" applyBorder="1" applyAlignment="1">
      <alignment horizontal="center" vertical="center"/>
    </xf>
    <xf numFmtId="1" fontId="2" fillId="0" borderId="9" xfId="1" applyNumberFormat="1" applyFont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165" fontId="2" fillId="0" borderId="27" xfId="1" applyNumberFormat="1" applyFont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1" fontId="2" fillId="2" borderId="27" xfId="1" applyNumberFormat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1" fontId="2" fillId="2" borderId="9" xfId="1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2" fillId="0" borderId="3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5" xfId="1" applyFont="1" applyBorder="1" applyAlignment="1">
      <alignment horizont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64" fontId="7" fillId="5" borderId="6" xfId="0" applyNumberFormat="1" applyFont="1" applyFill="1" applyBorder="1" applyAlignment="1">
      <alignment horizontal="left" vertical="center"/>
    </xf>
    <xf numFmtId="164" fontId="7" fillId="5" borderId="7" xfId="0" applyNumberFormat="1" applyFont="1" applyFill="1" applyBorder="1" applyAlignment="1">
      <alignment horizontal="left" vertical="center"/>
    </xf>
    <xf numFmtId="164" fontId="7" fillId="5" borderId="8" xfId="0" applyNumberFormat="1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</cellXfs>
  <cellStyles count="2">
    <cellStyle name="Normal" xfId="0" builtinId="0"/>
    <cellStyle name="Normal 2" xfId="1" xr:uid="{605ECA20-9537-4FFB-A4F5-3634EA7FDD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ingecarribeesc.sharepoint.com/teams/WaterSewer124/Shared%20Documents/1.%20Wastewater/4.%20P%20Drive%20EPA%20Folder%20(All%20files)/6.%20Robertson%20EPA/Robertson%202022-2023%20-%20FOR%20NEW%20ANNUAL%20RETURN%20PERIOD%20ONL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ingecarribeesc.sharepoint.com/teams/WaterSewer124/Shared%20Documents/1.%20Wastewater/4.%20EPA%20licence/6.%20Robertson%20EPA/Robertson%202022-23%20curr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EBSITE REPORT for ROB001 Only "/>
      <sheetName val="Robertson STP"/>
      <sheetName val="ROB001"/>
    </sheetNames>
    <sheetDataSet>
      <sheetData sheetId="0"/>
      <sheetData sheetId="1"/>
      <sheetData sheetId="2">
        <row r="8">
          <cell r="D8">
            <v>7.4</v>
          </cell>
          <cell r="F8">
            <v>1</v>
          </cell>
          <cell r="G8">
            <v>2.5</v>
          </cell>
          <cell r="H8">
            <v>1</v>
          </cell>
          <cell r="I8">
            <v>1</v>
          </cell>
          <cell r="J8">
            <v>0.01</v>
          </cell>
          <cell r="N8">
            <v>0.19700000000000001</v>
          </cell>
          <cell r="P8">
            <v>2.84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bertson EPA point1"/>
      <sheetName val="ROB001"/>
      <sheetName val="Robertson STP "/>
    </sheetNames>
    <sheetDataSet>
      <sheetData sheetId="0"/>
      <sheetData sheetId="1">
        <row r="23">
          <cell r="D23">
            <v>7.4</v>
          </cell>
          <cell r="F23">
            <v>1</v>
          </cell>
          <cell r="G23">
            <v>2.5</v>
          </cell>
          <cell r="H23">
            <v>1</v>
          </cell>
          <cell r="I23">
            <v>1</v>
          </cell>
          <cell r="J23">
            <v>0.01</v>
          </cell>
          <cell r="N23">
            <v>0.27500000000000002</v>
          </cell>
          <cell r="P23">
            <v>1.22</v>
          </cell>
        </row>
        <row r="25">
          <cell r="D25">
            <v>7.4</v>
          </cell>
          <cell r="F25">
            <v>1</v>
          </cell>
          <cell r="G25">
            <v>2.5</v>
          </cell>
          <cell r="H25">
            <v>1</v>
          </cell>
          <cell r="I25">
            <v>1</v>
          </cell>
          <cell r="J25">
            <v>0.01</v>
          </cell>
          <cell r="N25">
            <v>0.20100000000000001</v>
          </cell>
          <cell r="P25">
            <v>1.29</v>
          </cell>
        </row>
        <row r="26">
          <cell r="D26">
            <v>7.2</v>
          </cell>
          <cell r="F26">
            <v>1</v>
          </cell>
          <cell r="G26">
            <v>2.5</v>
          </cell>
          <cell r="H26">
            <v>1</v>
          </cell>
          <cell r="I26">
            <v>1</v>
          </cell>
          <cell r="J26">
            <v>0.01</v>
          </cell>
          <cell r="N26">
            <v>7.5999999999999998E-2</v>
          </cell>
          <cell r="P26">
            <v>0.97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E74B2-F7CA-4A11-A543-23DA87F2FE1C}">
  <sheetPr>
    <tabColor rgb="FFFFC000"/>
    <pageSetUpPr fitToPage="1"/>
  </sheetPr>
  <dimension ref="A1:BY57"/>
  <sheetViews>
    <sheetView tabSelected="1" zoomScale="85" zoomScaleNormal="85" zoomScalePageLayoutView="70" workbookViewId="0">
      <pane xSplit="1" ySplit="7" topLeftCell="B25" activePane="bottomRight" state="frozen"/>
      <selection pane="bottomRight" activeCell="E40" sqref="E40"/>
      <selection pane="bottomLeft" activeCell="A8" sqref="A8"/>
      <selection pane="topRight" activeCell="B1" sqref="B1"/>
    </sheetView>
  </sheetViews>
  <sheetFormatPr defaultColWidth="9.140625" defaultRowHeight="13.9"/>
  <cols>
    <col min="1" max="1" width="2" style="1" customWidth="1"/>
    <col min="2" max="2" width="16.28515625" style="2" bestFit="1" customWidth="1"/>
    <col min="3" max="3" width="14.7109375" style="3" customWidth="1"/>
    <col min="4" max="4" width="13.28515625" style="3" customWidth="1"/>
    <col min="5" max="5" width="14.7109375" style="2" bestFit="1" customWidth="1"/>
    <col min="6" max="8" width="14.7109375" style="3" customWidth="1"/>
    <col min="9" max="9" width="14.7109375" style="4" customWidth="1"/>
    <col min="10" max="10" width="14.7109375" style="5" customWidth="1"/>
    <col min="11" max="11" width="14.7109375" style="3" customWidth="1"/>
    <col min="12" max="12" width="14.7109375" style="6" customWidth="1"/>
    <col min="13" max="13" width="14.7109375" style="3" customWidth="1"/>
    <col min="14" max="16384" width="9.140625" style="1"/>
  </cols>
  <sheetData>
    <row r="1" spans="1:77" ht="14.45" thickBot="1"/>
    <row r="2" spans="1:77" ht="26.25" customHeight="1">
      <c r="B2" s="134" t="s">
        <v>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1:77" ht="26.25" customHeight="1">
      <c r="B3" s="137" t="s">
        <v>1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9"/>
    </row>
    <row r="4" spans="1:77" ht="26.25" customHeight="1" thickBot="1">
      <c r="B4" s="140" t="s">
        <v>2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2"/>
    </row>
    <row r="5" spans="1:77" ht="32.1" customHeight="1" thickBot="1">
      <c r="A5" s="7"/>
      <c r="B5" s="143" t="s">
        <v>3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5"/>
      <c r="N5" s="8"/>
    </row>
    <row r="6" spans="1:77" s="9" customFormat="1" ht="28.15" thickBot="1">
      <c r="B6" s="146" t="s">
        <v>4</v>
      </c>
      <c r="C6" s="147"/>
      <c r="D6" s="147"/>
      <c r="E6" s="148"/>
      <c r="F6" s="10" t="s">
        <v>5</v>
      </c>
      <c r="G6" s="10" t="s">
        <v>6</v>
      </c>
      <c r="H6" s="10" t="s">
        <v>7</v>
      </c>
      <c r="I6" s="11" t="s">
        <v>8</v>
      </c>
      <c r="J6" s="12" t="s">
        <v>9</v>
      </c>
      <c r="K6" s="13" t="s">
        <v>10</v>
      </c>
      <c r="L6" s="14" t="s">
        <v>11</v>
      </c>
      <c r="M6" s="15" t="s">
        <v>12</v>
      </c>
    </row>
    <row r="7" spans="1:77" s="9" customFormat="1" ht="33" customHeight="1" thickBot="1">
      <c r="B7" s="16" t="s">
        <v>13</v>
      </c>
      <c r="C7" s="17" t="s">
        <v>14</v>
      </c>
      <c r="D7" s="18" t="s">
        <v>15</v>
      </c>
      <c r="E7" s="19" t="s">
        <v>16</v>
      </c>
      <c r="F7" s="18" t="s">
        <v>17</v>
      </c>
      <c r="G7" s="17" t="s">
        <v>17</v>
      </c>
      <c r="H7" s="17" t="s">
        <v>18</v>
      </c>
      <c r="I7" s="20" t="s">
        <v>19</v>
      </c>
      <c r="J7" s="21" t="s">
        <v>20</v>
      </c>
      <c r="K7" s="22" t="s">
        <v>21</v>
      </c>
      <c r="L7" s="23" t="s">
        <v>22</v>
      </c>
      <c r="M7" s="24" t="s">
        <v>17</v>
      </c>
    </row>
    <row r="8" spans="1:77" s="9" customFormat="1" ht="15" customHeight="1">
      <c r="A8" s="25"/>
      <c r="B8" s="26">
        <v>44810</v>
      </c>
      <c r="C8" s="27">
        <v>44819</v>
      </c>
      <c r="D8" s="28" t="s">
        <v>23</v>
      </c>
      <c r="E8" s="29">
        <v>44833</v>
      </c>
      <c r="F8" s="30">
        <v>1</v>
      </c>
      <c r="G8" s="30">
        <v>1</v>
      </c>
      <c r="H8" s="30">
        <v>0.01</v>
      </c>
      <c r="I8" s="31">
        <v>3.1</v>
      </c>
      <c r="J8" s="32">
        <v>0.12</v>
      </c>
      <c r="K8" s="31">
        <v>7.2</v>
      </c>
      <c r="L8" s="32">
        <v>1</v>
      </c>
      <c r="M8" s="30">
        <v>2.5</v>
      </c>
      <c r="N8" s="33"/>
    </row>
    <row r="9" spans="1:77" s="9" customFormat="1" ht="15" customHeight="1">
      <c r="A9" s="25"/>
      <c r="B9" s="34">
        <v>44818</v>
      </c>
      <c r="C9" s="35">
        <v>44826</v>
      </c>
      <c r="D9" s="36" t="s">
        <v>23</v>
      </c>
      <c r="E9" s="29">
        <v>44833</v>
      </c>
      <c r="F9" s="30">
        <v>1</v>
      </c>
      <c r="G9" s="30">
        <v>1</v>
      </c>
      <c r="H9" s="30">
        <v>0.01</v>
      </c>
      <c r="I9" s="31">
        <v>1.2</v>
      </c>
      <c r="J9" s="32">
        <v>0.13</v>
      </c>
      <c r="K9" s="31">
        <v>7.4</v>
      </c>
      <c r="L9" s="32">
        <v>1</v>
      </c>
      <c r="M9" s="30">
        <v>2.5</v>
      </c>
    </row>
    <row r="10" spans="1:77" s="37" customFormat="1" ht="15" customHeight="1">
      <c r="B10" s="38">
        <v>44824</v>
      </c>
      <c r="C10" s="38">
        <v>44833</v>
      </c>
      <c r="D10" s="39" t="s">
        <v>23</v>
      </c>
      <c r="E10" s="38">
        <v>44847</v>
      </c>
      <c r="F10" s="40">
        <f>[1]ROB001!F8</f>
        <v>1</v>
      </c>
      <c r="G10" s="40">
        <f>[1]ROB001!H8</f>
        <v>1</v>
      </c>
      <c r="H10" s="41">
        <f>[1]ROB001!J8</f>
        <v>0.01</v>
      </c>
      <c r="I10" s="42">
        <f>[1]ROB001!P8</f>
        <v>2.84</v>
      </c>
      <c r="J10" s="43">
        <f>[1]ROB001!N8</f>
        <v>0.19700000000000001</v>
      </c>
      <c r="K10" s="42">
        <f>[1]ROB001!D8</f>
        <v>7.4</v>
      </c>
      <c r="L10" s="40">
        <f>[1]ROB001!I8</f>
        <v>1</v>
      </c>
      <c r="M10" s="42">
        <f>[1]ROB001!G8</f>
        <v>2.5</v>
      </c>
      <c r="N10" s="44"/>
      <c r="O10" s="45"/>
      <c r="P10" s="46"/>
      <c r="Q10" s="45"/>
      <c r="R10" s="46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</row>
    <row r="11" spans="1:77" s="9" customFormat="1" ht="15" customHeight="1">
      <c r="B11" s="47">
        <v>44832</v>
      </c>
      <c r="C11" s="47">
        <v>44813</v>
      </c>
      <c r="D11" s="48" t="s">
        <v>24</v>
      </c>
      <c r="E11" s="47">
        <v>44853</v>
      </c>
      <c r="F11" s="49">
        <v>1</v>
      </c>
      <c r="G11" s="50">
        <v>1</v>
      </c>
      <c r="H11" s="50">
        <v>0.01</v>
      </c>
      <c r="I11" s="51">
        <v>2.12</v>
      </c>
      <c r="J11" s="52">
        <v>0.13900000000000001</v>
      </c>
      <c r="K11" s="53">
        <v>7.5</v>
      </c>
      <c r="L11" s="49">
        <v>1</v>
      </c>
      <c r="M11" s="53">
        <v>2.5</v>
      </c>
      <c r="N11" s="33"/>
    </row>
    <row r="12" spans="1:77" s="9" customFormat="1" ht="15" customHeight="1">
      <c r="B12" s="54">
        <v>44839</v>
      </c>
      <c r="C12" s="55">
        <v>44851</v>
      </c>
      <c r="D12" s="56" t="s">
        <v>24</v>
      </c>
      <c r="E12" s="57">
        <v>44861</v>
      </c>
      <c r="F12" s="49">
        <v>1</v>
      </c>
      <c r="G12" s="58">
        <v>1</v>
      </c>
      <c r="H12" s="59">
        <v>0.01</v>
      </c>
      <c r="I12" s="60">
        <v>1.5</v>
      </c>
      <c r="J12" s="61">
        <v>0.16800000000000001</v>
      </c>
      <c r="K12" s="59">
        <v>7.2</v>
      </c>
      <c r="L12" s="62">
        <v>1</v>
      </c>
      <c r="M12" s="63">
        <v>2.5</v>
      </c>
    </row>
    <row r="13" spans="1:77" s="9" customFormat="1" ht="15" customHeight="1">
      <c r="B13" s="54">
        <v>44846</v>
      </c>
      <c r="C13" s="64">
        <v>44859</v>
      </c>
      <c r="D13" s="56" t="s">
        <v>24</v>
      </c>
      <c r="E13" s="57">
        <v>44866</v>
      </c>
      <c r="F13" s="49">
        <v>1</v>
      </c>
      <c r="G13" s="58">
        <v>1</v>
      </c>
      <c r="H13" s="62">
        <v>0.01</v>
      </c>
      <c r="I13" s="65">
        <v>10.1</v>
      </c>
      <c r="J13" s="61">
        <v>0.19800000000000001</v>
      </c>
      <c r="K13" s="62">
        <v>6.9</v>
      </c>
      <c r="L13" s="62">
        <v>1</v>
      </c>
      <c r="M13" s="63">
        <v>2.5</v>
      </c>
    </row>
    <row r="14" spans="1:77" s="49" customFormat="1" ht="15" customHeight="1">
      <c r="B14" s="54">
        <v>44852</v>
      </c>
      <c r="C14" s="47">
        <v>44862</v>
      </c>
      <c r="D14" s="56" t="s">
        <v>24</v>
      </c>
      <c r="E14" s="57">
        <v>44874</v>
      </c>
      <c r="F14" s="49">
        <v>1</v>
      </c>
      <c r="G14" s="58">
        <v>1</v>
      </c>
      <c r="H14" s="53">
        <v>0.01</v>
      </c>
      <c r="I14" s="60">
        <v>1.1399999999999999</v>
      </c>
      <c r="J14" s="61">
        <v>0.22</v>
      </c>
      <c r="K14" s="51">
        <v>7.2</v>
      </c>
      <c r="L14" s="53">
        <v>1</v>
      </c>
      <c r="M14" s="63">
        <v>2.5</v>
      </c>
    </row>
    <row r="15" spans="1:77" s="49" customFormat="1" ht="15" customHeight="1">
      <c r="B15" s="54">
        <v>44860</v>
      </c>
      <c r="C15" s="64">
        <v>44869</v>
      </c>
      <c r="D15" s="56" t="s">
        <v>24</v>
      </c>
      <c r="E15" s="57">
        <v>44874</v>
      </c>
      <c r="F15" s="49">
        <v>1</v>
      </c>
      <c r="G15" s="58">
        <v>1</v>
      </c>
      <c r="H15" s="62">
        <v>0.01</v>
      </c>
      <c r="I15" s="60">
        <v>4.32</v>
      </c>
      <c r="J15" s="61">
        <v>9.2999999999999999E-2</v>
      </c>
      <c r="K15" s="60">
        <v>6.9</v>
      </c>
      <c r="L15" s="62">
        <v>1</v>
      </c>
      <c r="M15" s="63">
        <v>2.5</v>
      </c>
    </row>
    <row r="16" spans="1:77" s="49" customFormat="1" ht="15" customHeight="1">
      <c r="B16" s="54">
        <v>44866</v>
      </c>
      <c r="C16" s="64">
        <v>44887</v>
      </c>
      <c r="D16" s="56" t="s">
        <v>24</v>
      </c>
      <c r="E16" s="57">
        <v>44896</v>
      </c>
      <c r="F16" s="49">
        <v>1</v>
      </c>
      <c r="G16" s="58">
        <v>1</v>
      </c>
      <c r="H16" s="62">
        <v>0.01</v>
      </c>
      <c r="I16" s="60">
        <v>2.0299999999999998</v>
      </c>
      <c r="J16" s="61">
        <v>0.16</v>
      </c>
      <c r="K16" s="60">
        <v>7.2</v>
      </c>
      <c r="L16" s="62">
        <v>1</v>
      </c>
      <c r="M16" s="63">
        <v>2.5</v>
      </c>
    </row>
    <row r="17" spans="2:13" s="49" customFormat="1" ht="15" customHeight="1">
      <c r="B17" s="54">
        <v>44874</v>
      </c>
      <c r="C17" s="64">
        <v>44882</v>
      </c>
      <c r="D17" s="56" t="s">
        <v>24</v>
      </c>
      <c r="E17" s="57">
        <v>44896</v>
      </c>
      <c r="F17" s="49">
        <v>1</v>
      </c>
      <c r="G17" s="58">
        <v>1</v>
      </c>
      <c r="H17" s="62">
        <v>0.01</v>
      </c>
      <c r="I17" s="60">
        <v>1.98</v>
      </c>
      <c r="J17" s="61">
        <v>0.129</v>
      </c>
      <c r="K17" s="60">
        <v>7.2</v>
      </c>
      <c r="L17" s="62">
        <v>1</v>
      </c>
      <c r="M17" s="63">
        <v>2.5</v>
      </c>
    </row>
    <row r="18" spans="2:13" s="49" customFormat="1" ht="15" customHeight="1">
      <c r="B18" s="54">
        <v>44880</v>
      </c>
      <c r="C18" s="64">
        <v>44888</v>
      </c>
      <c r="D18" s="56" t="s">
        <v>24</v>
      </c>
      <c r="E18" s="57">
        <v>44901</v>
      </c>
      <c r="F18" s="49">
        <v>1</v>
      </c>
      <c r="G18" s="58">
        <v>1</v>
      </c>
      <c r="H18" s="62">
        <v>0.01</v>
      </c>
      <c r="I18" s="60">
        <v>1.92</v>
      </c>
      <c r="J18" s="61">
        <v>0.22900000000000001</v>
      </c>
      <c r="K18" s="60">
        <v>7.3</v>
      </c>
      <c r="L18" s="62">
        <v>1</v>
      </c>
      <c r="M18" s="63">
        <v>2.5</v>
      </c>
    </row>
    <row r="19" spans="2:13" s="49" customFormat="1" ht="15" customHeight="1">
      <c r="B19" s="54">
        <v>44888</v>
      </c>
      <c r="C19" s="64">
        <v>44896</v>
      </c>
      <c r="D19" s="56" t="s">
        <v>24</v>
      </c>
      <c r="E19" s="57">
        <v>44901</v>
      </c>
      <c r="F19" s="49">
        <v>1</v>
      </c>
      <c r="G19" s="58">
        <v>1</v>
      </c>
      <c r="H19" s="62">
        <v>0.01</v>
      </c>
      <c r="I19" s="60">
        <v>1.08</v>
      </c>
      <c r="J19" s="61">
        <v>0.189</v>
      </c>
      <c r="K19" s="60">
        <v>7.4</v>
      </c>
      <c r="L19" s="62">
        <v>1</v>
      </c>
      <c r="M19" s="63">
        <v>2.5</v>
      </c>
    </row>
    <row r="20" spans="2:13" s="49" customFormat="1" ht="15" customHeight="1">
      <c r="B20" s="54">
        <v>44894</v>
      </c>
      <c r="C20" s="64">
        <v>44904</v>
      </c>
      <c r="D20" s="56" t="s">
        <v>24</v>
      </c>
      <c r="E20" s="57">
        <v>44911</v>
      </c>
      <c r="F20" s="49">
        <v>1</v>
      </c>
      <c r="G20" s="58">
        <v>1</v>
      </c>
      <c r="H20" s="62">
        <v>0.01</v>
      </c>
      <c r="I20" s="60">
        <v>1.34</v>
      </c>
      <c r="J20" s="61">
        <v>0.2</v>
      </c>
      <c r="K20" s="60">
        <v>7.3</v>
      </c>
      <c r="L20" s="62">
        <v>1</v>
      </c>
      <c r="M20" s="63">
        <v>2.5</v>
      </c>
    </row>
    <row r="21" spans="2:13" s="49" customFormat="1" ht="15" customHeight="1">
      <c r="B21" s="54">
        <v>44902</v>
      </c>
      <c r="C21" s="64">
        <v>44914</v>
      </c>
      <c r="D21" s="56" t="s">
        <v>24</v>
      </c>
      <c r="E21" s="57">
        <v>44918</v>
      </c>
      <c r="F21" s="49">
        <v>1</v>
      </c>
      <c r="G21" s="58">
        <v>2</v>
      </c>
      <c r="H21" s="62">
        <v>0.01</v>
      </c>
      <c r="I21" s="60">
        <v>2.09</v>
      </c>
      <c r="J21" s="61">
        <v>0.17699999999999999</v>
      </c>
      <c r="K21" s="60">
        <v>7.2</v>
      </c>
      <c r="L21" s="62">
        <v>1</v>
      </c>
      <c r="M21" s="63">
        <v>2.5</v>
      </c>
    </row>
    <row r="22" spans="2:13" s="49" customFormat="1" ht="15" customHeight="1">
      <c r="B22" s="54">
        <v>44908</v>
      </c>
      <c r="C22" s="64">
        <v>44917</v>
      </c>
      <c r="D22" s="56" t="s">
        <v>24</v>
      </c>
      <c r="E22" s="57">
        <v>44918</v>
      </c>
      <c r="F22" s="49">
        <v>1</v>
      </c>
      <c r="G22" s="58">
        <v>1</v>
      </c>
      <c r="H22" s="62">
        <v>0.01</v>
      </c>
      <c r="I22" s="60">
        <v>2.38</v>
      </c>
      <c r="J22" s="61">
        <v>0.14899999999999999</v>
      </c>
      <c r="K22" s="60">
        <v>7.4</v>
      </c>
      <c r="L22" s="62">
        <v>1</v>
      </c>
      <c r="M22" s="63">
        <v>2.5</v>
      </c>
    </row>
    <row r="23" spans="2:13" s="49" customFormat="1" ht="15" customHeight="1">
      <c r="B23" s="54">
        <v>44923</v>
      </c>
      <c r="C23" s="64">
        <v>44931</v>
      </c>
      <c r="D23" s="56" t="s">
        <v>23</v>
      </c>
      <c r="E23" s="57">
        <v>44931</v>
      </c>
      <c r="F23" s="49">
        <v>1</v>
      </c>
      <c r="G23" s="58">
        <v>1</v>
      </c>
      <c r="H23" s="62">
        <v>0.03</v>
      </c>
      <c r="I23" s="60">
        <v>3.5</v>
      </c>
      <c r="J23" s="61">
        <v>0.18</v>
      </c>
      <c r="K23" s="60">
        <v>7.3</v>
      </c>
      <c r="L23" s="62">
        <v>1</v>
      </c>
      <c r="M23" s="63">
        <v>2.5</v>
      </c>
    </row>
    <row r="24" spans="2:13" s="49" customFormat="1" ht="15" customHeight="1">
      <c r="B24" s="54">
        <v>44930</v>
      </c>
      <c r="C24" s="64">
        <v>44939</v>
      </c>
      <c r="D24" s="56" t="s">
        <v>25</v>
      </c>
      <c r="E24" s="57">
        <v>44942</v>
      </c>
      <c r="F24" s="49">
        <v>1</v>
      </c>
      <c r="G24" s="58">
        <v>1</v>
      </c>
      <c r="H24" s="62">
        <v>0.01</v>
      </c>
      <c r="I24" s="60">
        <v>2.37</v>
      </c>
      <c r="J24" s="61">
        <v>0.14399999999999999</v>
      </c>
      <c r="K24" s="60">
        <v>7.2</v>
      </c>
      <c r="L24" s="62">
        <v>1</v>
      </c>
      <c r="M24" s="63">
        <v>2.5</v>
      </c>
    </row>
    <row r="25" spans="2:13" s="49" customFormat="1" ht="15" customHeight="1">
      <c r="B25" s="54">
        <v>44936</v>
      </c>
      <c r="C25" s="64">
        <v>44945</v>
      </c>
      <c r="D25" s="56" t="s">
        <v>25</v>
      </c>
      <c r="E25" s="57">
        <v>44951</v>
      </c>
      <c r="F25" s="66">
        <f>[2]ROB001!F23</f>
        <v>1</v>
      </c>
      <c r="G25" s="67">
        <f>[2]ROB001!H23</f>
        <v>1</v>
      </c>
      <c r="H25" s="61">
        <f>[2]ROB001!J23</f>
        <v>0.01</v>
      </c>
      <c r="I25" s="60">
        <f>[2]ROB001!P23</f>
        <v>1.22</v>
      </c>
      <c r="J25" s="61">
        <f>[2]ROB001!N23</f>
        <v>0.27500000000000002</v>
      </c>
      <c r="K25" s="60">
        <f>[2]ROB001!D23</f>
        <v>7.4</v>
      </c>
      <c r="L25" s="68">
        <f>[2]ROB001!I23</f>
        <v>1</v>
      </c>
      <c r="M25" s="63">
        <f>[2]ROB001!G23</f>
        <v>2.5</v>
      </c>
    </row>
    <row r="26" spans="2:13" s="49" customFormat="1" ht="15" customHeight="1">
      <c r="B26" s="54">
        <v>44944</v>
      </c>
      <c r="C26" s="64">
        <v>44953</v>
      </c>
      <c r="D26" s="56" t="s">
        <v>23</v>
      </c>
      <c r="E26" s="57">
        <v>44959</v>
      </c>
      <c r="F26" s="49">
        <v>1</v>
      </c>
      <c r="G26" s="58">
        <v>1</v>
      </c>
      <c r="H26" s="62">
        <v>0.01</v>
      </c>
      <c r="I26" s="60">
        <v>1.4</v>
      </c>
      <c r="J26" s="61">
        <v>0.17</v>
      </c>
      <c r="K26" s="60">
        <v>7.3</v>
      </c>
      <c r="L26" s="62">
        <v>1</v>
      </c>
      <c r="M26" s="63">
        <v>2.5</v>
      </c>
    </row>
    <row r="27" spans="2:13" s="49" customFormat="1" ht="15" customHeight="1">
      <c r="B27" s="54">
        <v>44950</v>
      </c>
      <c r="C27" s="64">
        <v>44960</v>
      </c>
      <c r="D27" s="56" t="s">
        <v>26</v>
      </c>
      <c r="E27" s="57">
        <v>44971</v>
      </c>
      <c r="F27" s="66">
        <f>[2]ROB001!F25</f>
        <v>1</v>
      </c>
      <c r="G27" s="67">
        <f>[2]ROB001!H25</f>
        <v>1</v>
      </c>
      <c r="H27" s="61">
        <f>[2]ROB001!J25</f>
        <v>0.01</v>
      </c>
      <c r="I27" s="60">
        <f>[2]ROB001!P25</f>
        <v>1.29</v>
      </c>
      <c r="J27" s="61">
        <f>[2]ROB001!N25</f>
        <v>0.20100000000000001</v>
      </c>
      <c r="K27" s="60">
        <f>[2]ROB001!D25</f>
        <v>7.4</v>
      </c>
      <c r="L27" s="68">
        <f>[2]ROB001!I25</f>
        <v>1</v>
      </c>
      <c r="M27" s="63">
        <f>[2]ROB001!G25</f>
        <v>2.5</v>
      </c>
    </row>
    <row r="28" spans="2:13" s="49" customFormat="1" ht="15" customHeight="1">
      <c r="B28" s="54">
        <v>44958</v>
      </c>
      <c r="C28" s="64">
        <v>44967</v>
      </c>
      <c r="D28" s="56" t="s">
        <v>26</v>
      </c>
      <c r="E28" s="57">
        <v>44971</v>
      </c>
      <c r="F28" s="66">
        <f>[2]ROB001!F26</f>
        <v>1</v>
      </c>
      <c r="G28" s="67">
        <f>[2]ROB001!H26</f>
        <v>1</v>
      </c>
      <c r="H28" s="61">
        <f>[2]ROB001!J26</f>
        <v>0.01</v>
      </c>
      <c r="I28" s="60">
        <f>[2]ROB001!P26</f>
        <v>0.97</v>
      </c>
      <c r="J28" s="61">
        <f>[2]ROB001!N26</f>
        <v>7.5999999999999998E-2</v>
      </c>
      <c r="K28" s="60">
        <f>[2]ROB001!D26</f>
        <v>7.2</v>
      </c>
      <c r="L28" s="68">
        <f>[2]ROB001!I26</f>
        <v>1</v>
      </c>
      <c r="M28" s="63">
        <f>[2]ROB001!G26</f>
        <v>2.5</v>
      </c>
    </row>
    <row r="29" spans="2:13" s="49" customFormat="1" ht="15" customHeight="1">
      <c r="B29" s="54">
        <v>44964</v>
      </c>
      <c r="C29" s="64">
        <v>44977</v>
      </c>
      <c r="D29" s="56" t="s">
        <v>24</v>
      </c>
      <c r="E29" s="57">
        <v>44988</v>
      </c>
      <c r="F29" s="66">
        <v>1</v>
      </c>
      <c r="G29" s="67">
        <v>1</v>
      </c>
      <c r="H29" s="61">
        <v>0.01</v>
      </c>
      <c r="I29" s="60">
        <v>1.26</v>
      </c>
      <c r="J29" s="61">
        <v>0.24</v>
      </c>
      <c r="K29" s="60">
        <v>7.5</v>
      </c>
      <c r="L29" s="68">
        <v>1</v>
      </c>
      <c r="M29" s="63">
        <v>2.5</v>
      </c>
    </row>
    <row r="30" spans="2:13" s="49" customFormat="1" ht="15" customHeight="1">
      <c r="B30" s="54">
        <v>44972</v>
      </c>
      <c r="C30" s="64">
        <v>44986</v>
      </c>
      <c r="D30" s="56" t="s">
        <v>24</v>
      </c>
      <c r="E30" s="57">
        <v>44993</v>
      </c>
      <c r="F30" s="66">
        <v>1</v>
      </c>
      <c r="G30" s="67">
        <v>1</v>
      </c>
      <c r="H30" s="61">
        <v>0.01</v>
      </c>
      <c r="I30" s="60">
        <v>1.18</v>
      </c>
      <c r="J30" s="61">
        <v>0.121</v>
      </c>
      <c r="K30" s="60">
        <v>7.4</v>
      </c>
      <c r="L30" s="68">
        <v>1</v>
      </c>
      <c r="M30" s="63">
        <v>2.5</v>
      </c>
    </row>
    <row r="31" spans="2:13" s="49" customFormat="1" ht="15" customHeight="1">
      <c r="B31" s="54">
        <v>44978</v>
      </c>
      <c r="C31" s="64">
        <v>44987</v>
      </c>
      <c r="D31" s="56" t="s">
        <v>24</v>
      </c>
      <c r="E31" s="57">
        <v>44993</v>
      </c>
      <c r="F31" s="66">
        <v>1</v>
      </c>
      <c r="G31" s="67">
        <v>1</v>
      </c>
      <c r="H31" s="61">
        <v>0.01</v>
      </c>
      <c r="I31" s="60">
        <v>1.56</v>
      </c>
      <c r="J31" s="61">
        <v>0.28999999999999998</v>
      </c>
      <c r="K31" s="60">
        <v>7.5</v>
      </c>
      <c r="L31" s="68">
        <v>1</v>
      </c>
      <c r="M31" s="63">
        <v>2.5</v>
      </c>
    </row>
    <row r="32" spans="2:13" s="49" customFormat="1" ht="15" customHeight="1">
      <c r="B32" s="54">
        <v>44986</v>
      </c>
      <c r="C32" s="64">
        <v>44994</v>
      </c>
      <c r="D32" s="56" t="s">
        <v>24</v>
      </c>
      <c r="E32" s="57">
        <v>45000</v>
      </c>
      <c r="F32" s="66">
        <v>1</v>
      </c>
      <c r="G32" s="67">
        <v>1</v>
      </c>
      <c r="H32" s="61">
        <v>0.01</v>
      </c>
      <c r="I32" s="60">
        <v>1.0900000000000001</v>
      </c>
      <c r="J32" s="61">
        <v>8.4000000000000005E-2</v>
      </c>
      <c r="K32" s="60">
        <v>7.5</v>
      </c>
      <c r="L32" s="68">
        <v>1</v>
      </c>
      <c r="M32" s="63">
        <v>2.5</v>
      </c>
    </row>
    <row r="33" spans="2:13" s="49" customFormat="1" ht="15" customHeight="1">
      <c r="B33" s="54">
        <v>44992</v>
      </c>
      <c r="C33" s="64">
        <v>45001</v>
      </c>
      <c r="D33" s="56" t="s">
        <v>24</v>
      </c>
      <c r="E33" s="57">
        <v>45013</v>
      </c>
      <c r="F33" s="66">
        <v>1</v>
      </c>
      <c r="G33" s="67">
        <v>1</v>
      </c>
      <c r="H33" s="61">
        <v>0.1</v>
      </c>
      <c r="I33" s="60">
        <v>2.89</v>
      </c>
      <c r="J33" s="61">
        <v>0.14799999999999999</v>
      </c>
      <c r="K33" s="60">
        <v>7.3</v>
      </c>
      <c r="L33" s="68">
        <v>1</v>
      </c>
      <c r="M33" s="63">
        <v>2.5</v>
      </c>
    </row>
    <row r="34" spans="2:13" s="49" customFormat="1" ht="15" customHeight="1">
      <c r="B34" s="54">
        <v>45000</v>
      </c>
      <c r="C34" s="64">
        <v>45009</v>
      </c>
      <c r="D34" s="56" t="s">
        <v>24</v>
      </c>
      <c r="E34" s="57">
        <v>45013</v>
      </c>
      <c r="F34" s="66">
        <v>1</v>
      </c>
      <c r="G34" s="67">
        <v>1</v>
      </c>
      <c r="H34" s="61">
        <v>0.01</v>
      </c>
      <c r="I34" s="60">
        <v>1.1399999999999999</v>
      </c>
      <c r="J34" s="61">
        <v>0.17299999999999999</v>
      </c>
      <c r="K34" s="60">
        <v>7.4</v>
      </c>
      <c r="L34" s="68">
        <v>1</v>
      </c>
      <c r="M34" s="63">
        <v>2.5</v>
      </c>
    </row>
    <row r="35" spans="2:13" s="49" customFormat="1" ht="15" customHeight="1">
      <c r="B35" s="54">
        <v>45006</v>
      </c>
      <c r="C35" s="64">
        <v>45015</v>
      </c>
      <c r="D35" s="56" t="s">
        <v>24</v>
      </c>
      <c r="E35" s="57">
        <v>45020</v>
      </c>
      <c r="F35" s="66">
        <v>1</v>
      </c>
      <c r="G35" s="67">
        <v>1</v>
      </c>
      <c r="H35" s="61">
        <v>0.01</v>
      </c>
      <c r="I35" s="60">
        <v>1.44</v>
      </c>
      <c r="J35" s="61">
        <v>0.22</v>
      </c>
      <c r="K35" s="60">
        <v>7.5</v>
      </c>
      <c r="L35" s="68">
        <v>1</v>
      </c>
      <c r="M35" s="63">
        <v>2.5</v>
      </c>
    </row>
    <row r="36" spans="2:13" s="49" customFormat="1" ht="15" customHeight="1">
      <c r="B36" s="54">
        <v>45014</v>
      </c>
      <c r="C36" s="64">
        <v>45028</v>
      </c>
      <c r="D36" s="56" t="s">
        <v>24</v>
      </c>
      <c r="E36" s="57">
        <v>45037</v>
      </c>
      <c r="F36" s="66">
        <v>1</v>
      </c>
      <c r="G36" s="67">
        <v>1</v>
      </c>
      <c r="H36" s="61">
        <v>0.01</v>
      </c>
      <c r="I36" s="60">
        <v>2.0299999999999998</v>
      </c>
      <c r="J36" s="61">
        <v>0.10299999999999999</v>
      </c>
      <c r="K36" s="60">
        <v>7.2</v>
      </c>
      <c r="L36" s="68">
        <v>1</v>
      </c>
      <c r="M36" s="63">
        <v>2.5</v>
      </c>
    </row>
    <row r="37" spans="2:13" s="49" customFormat="1" ht="15" customHeight="1">
      <c r="B37" s="54">
        <v>45020</v>
      </c>
      <c r="C37" s="64">
        <v>45029</v>
      </c>
      <c r="D37" s="56" t="s">
        <v>24</v>
      </c>
      <c r="E37" s="57">
        <v>45037</v>
      </c>
      <c r="F37" s="49">
        <v>1</v>
      </c>
      <c r="G37" s="58">
        <v>1</v>
      </c>
      <c r="H37" s="62">
        <v>0.01</v>
      </c>
      <c r="I37" s="60">
        <v>1.88</v>
      </c>
      <c r="J37" s="61">
        <v>6.4999999999999997E-3</v>
      </c>
      <c r="K37" s="60">
        <v>7</v>
      </c>
      <c r="L37" s="62">
        <v>1</v>
      </c>
      <c r="M37" s="63">
        <v>2.5</v>
      </c>
    </row>
    <row r="38" spans="2:13" s="49" customFormat="1" ht="15" customHeight="1">
      <c r="B38" s="54">
        <v>45028</v>
      </c>
      <c r="C38" s="64">
        <v>45036</v>
      </c>
      <c r="D38" s="56" t="s">
        <v>24</v>
      </c>
      <c r="E38" s="57">
        <v>45044</v>
      </c>
      <c r="F38" s="49">
        <v>1</v>
      </c>
      <c r="G38" s="58">
        <v>1</v>
      </c>
      <c r="H38" s="62">
        <v>0.01</v>
      </c>
      <c r="I38" s="60">
        <v>1.29</v>
      </c>
      <c r="J38" s="61">
        <v>0.17</v>
      </c>
      <c r="K38" s="60">
        <v>7.6</v>
      </c>
      <c r="L38" s="62">
        <v>1</v>
      </c>
      <c r="M38" s="63">
        <v>2.5</v>
      </c>
    </row>
    <row r="39" spans="2:13" s="49" customFormat="1" ht="15" customHeight="1">
      <c r="B39" s="54">
        <v>45034</v>
      </c>
      <c r="C39" s="64">
        <v>45048</v>
      </c>
      <c r="D39" s="56" t="s">
        <v>24</v>
      </c>
      <c r="E39" s="57">
        <v>45061</v>
      </c>
      <c r="F39" s="49">
        <v>1</v>
      </c>
      <c r="G39" s="58">
        <v>1</v>
      </c>
      <c r="H39" s="62">
        <v>0.01</v>
      </c>
      <c r="I39" s="60">
        <v>1.0900000000000001</v>
      </c>
      <c r="J39" s="61">
        <v>0.11799999999999999</v>
      </c>
      <c r="K39" s="60">
        <v>7.4</v>
      </c>
      <c r="L39" s="62">
        <v>1</v>
      </c>
      <c r="M39" s="63">
        <v>2.5</v>
      </c>
    </row>
    <row r="40" spans="2:13" s="49" customFormat="1" ht="15" customHeight="1">
      <c r="B40" s="54"/>
      <c r="C40" s="64"/>
      <c r="D40" s="56"/>
      <c r="E40" s="57"/>
      <c r="G40" s="58"/>
      <c r="H40" s="62"/>
      <c r="I40" s="60"/>
      <c r="J40" s="61"/>
      <c r="K40" s="60"/>
      <c r="L40" s="62"/>
      <c r="M40" s="63"/>
    </row>
    <row r="41" spans="2:13" s="49" customFormat="1" ht="15" customHeight="1" thickBot="1">
      <c r="B41" s="69"/>
      <c r="C41" s="69"/>
      <c r="D41" s="70"/>
      <c r="E41" s="71"/>
      <c r="F41" s="72"/>
      <c r="G41" s="73"/>
      <c r="H41" s="74"/>
      <c r="I41" s="75"/>
      <c r="J41" s="74"/>
      <c r="K41" s="75"/>
      <c r="L41" s="73"/>
      <c r="M41" s="76"/>
    </row>
    <row r="42" spans="2:13" s="9" customFormat="1" ht="12.6" customHeight="1">
      <c r="B42" s="149" t="s">
        <v>27</v>
      </c>
      <c r="C42" s="150"/>
      <c r="D42" s="150"/>
      <c r="E42" s="151"/>
      <c r="F42" s="77">
        <f>PERCENTILE(F8:F41,0.5)</f>
        <v>1</v>
      </c>
      <c r="G42" s="78">
        <f>PERCENTILE(G8:G41,0.5)</f>
        <v>1</v>
      </c>
      <c r="H42" s="78">
        <f>PERCENTILE(H8:H41,0.5)</f>
        <v>0.01</v>
      </c>
      <c r="I42" s="79">
        <f>PERCENTILE(I8:I41,0.5)</f>
        <v>1.53</v>
      </c>
      <c r="J42" s="80">
        <f>PERCENTILE(J8:J41,0.5)</f>
        <v>0.16900000000000001</v>
      </c>
      <c r="K42" s="81"/>
      <c r="L42" s="82"/>
      <c r="M42" s="83"/>
    </row>
    <row r="43" spans="2:13" s="9" customFormat="1" ht="12.6" customHeight="1">
      <c r="B43" s="132" t="s">
        <v>28</v>
      </c>
      <c r="C43" s="133"/>
      <c r="D43" s="133"/>
      <c r="E43" s="152"/>
      <c r="F43" s="84"/>
      <c r="G43" s="85"/>
      <c r="H43" s="85"/>
      <c r="I43" s="86"/>
      <c r="J43" s="87"/>
      <c r="K43" s="88"/>
      <c r="L43" s="89">
        <f>PERCENTILE(L8:L41,0.8)</f>
        <v>1</v>
      </c>
      <c r="M43" s="84"/>
    </row>
    <row r="44" spans="2:13" s="9" customFormat="1" ht="12.6" customHeight="1">
      <c r="B44" s="132" t="s">
        <v>29</v>
      </c>
      <c r="C44" s="133"/>
      <c r="D44" s="133"/>
      <c r="E44" s="152"/>
      <c r="F44" s="90">
        <f>PERCENTILE(F8:F41,0.9)</f>
        <v>1</v>
      </c>
      <c r="G44" s="91">
        <f>PERCENTILE(G8:G41,0.9)</f>
        <v>1</v>
      </c>
      <c r="H44" s="91">
        <f>PERCENTILE(H8:H41,0.9)</f>
        <v>0.01</v>
      </c>
      <c r="I44" s="92">
        <f>PERCENTILE(I8:I41,0.9)</f>
        <v>3.0790000000000006</v>
      </c>
      <c r="J44" s="93">
        <f>PERCENTILE(J8:J41,0.9)</f>
        <v>0.22810000000000002</v>
      </c>
      <c r="K44" s="88"/>
      <c r="L44" s="85"/>
      <c r="M44" s="84"/>
    </row>
    <row r="45" spans="2:13" s="9" customFormat="1" ht="12.6" customHeight="1" thickBot="1">
      <c r="B45" s="153" t="s">
        <v>30</v>
      </c>
      <c r="C45" s="154"/>
      <c r="D45" s="154"/>
      <c r="E45" s="155"/>
      <c r="F45" s="94"/>
      <c r="G45" s="94"/>
      <c r="H45" s="94"/>
      <c r="I45" s="95"/>
      <c r="J45" s="96"/>
      <c r="K45" s="97">
        <f>AVERAGE(K8:K41)</f>
        <v>7.3062500000000012</v>
      </c>
      <c r="L45" s="98"/>
      <c r="M45" s="99"/>
    </row>
    <row r="46" spans="2:13" s="9" customFormat="1" ht="18.600000000000001" customHeight="1" thickBot="1">
      <c r="B46" s="156" t="s">
        <v>31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8"/>
    </row>
    <row r="47" spans="2:13" s="9" customFormat="1" ht="12.6" customHeight="1" thickBot="1">
      <c r="B47" s="100" t="s">
        <v>32</v>
      </c>
      <c r="C47" s="101"/>
      <c r="D47" s="101"/>
      <c r="E47" s="102"/>
      <c r="F47" s="103"/>
      <c r="G47" s="104"/>
      <c r="H47" s="104"/>
      <c r="I47" s="105"/>
      <c r="J47" s="106"/>
      <c r="K47" s="104"/>
      <c r="L47" s="107"/>
      <c r="M47" s="108"/>
    </row>
    <row r="48" spans="2:13" s="9" customFormat="1" ht="12.6" customHeight="1" thickBot="1">
      <c r="B48" s="132" t="s">
        <v>27</v>
      </c>
      <c r="C48" s="133"/>
      <c r="D48" s="133"/>
      <c r="E48" s="133"/>
      <c r="F48" s="109">
        <v>5</v>
      </c>
      <c r="G48" s="109">
        <v>5</v>
      </c>
      <c r="H48" s="110"/>
      <c r="I48" s="111">
        <v>5</v>
      </c>
      <c r="J48" s="112">
        <v>0.2</v>
      </c>
      <c r="K48" s="110"/>
      <c r="L48" s="113"/>
      <c r="M48" s="114"/>
    </row>
    <row r="49" spans="2:13" s="9" customFormat="1" ht="12.6" customHeight="1" thickBot="1">
      <c r="B49" s="132" t="s">
        <v>28</v>
      </c>
      <c r="C49" s="133"/>
      <c r="D49" s="133"/>
      <c r="E49" s="133"/>
      <c r="F49" s="115"/>
      <c r="G49" s="115"/>
      <c r="H49" s="115"/>
      <c r="I49" s="116"/>
      <c r="J49" s="117"/>
      <c r="K49" s="115"/>
      <c r="L49" s="118">
        <v>20</v>
      </c>
      <c r="M49" s="119"/>
    </row>
    <row r="50" spans="2:13" s="9" customFormat="1" ht="12.6" customHeight="1" thickBot="1">
      <c r="B50" s="132" t="s">
        <v>29</v>
      </c>
      <c r="C50" s="133"/>
      <c r="D50" s="133"/>
      <c r="E50" s="133"/>
      <c r="F50" s="62">
        <v>10</v>
      </c>
      <c r="G50" s="62">
        <v>10</v>
      </c>
      <c r="H50" s="62">
        <v>1</v>
      </c>
      <c r="I50" s="120">
        <v>10</v>
      </c>
      <c r="J50" s="61">
        <v>0.3</v>
      </c>
      <c r="K50" s="121"/>
      <c r="L50" s="122"/>
      <c r="M50" s="114"/>
    </row>
    <row r="51" spans="2:13" s="9" customFormat="1" ht="14.45" thickBot="1">
      <c r="B51" s="153" t="s">
        <v>30</v>
      </c>
      <c r="C51" s="154"/>
      <c r="D51" s="154"/>
      <c r="E51" s="155"/>
      <c r="F51" s="115"/>
      <c r="G51" s="115"/>
      <c r="H51" s="115"/>
      <c r="I51" s="116"/>
      <c r="J51" s="117"/>
      <c r="K51" s="123" t="s">
        <v>33</v>
      </c>
      <c r="L51" s="124"/>
      <c r="M51" s="119"/>
    </row>
    <row r="52" spans="2:13" s="9" customFormat="1">
      <c r="B52" s="131"/>
      <c r="C52" s="131"/>
      <c r="D52" s="131"/>
      <c r="E52" s="125"/>
      <c r="F52" s="49"/>
      <c r="G52" s="49"/>
      <c r="H52" s="49"/>
      <c r="I52" s="60"/>
      <c r="J52" s="126"/>
      <c r="K52" s="49"/>
      <c r="L52" s="66"/>
      <c r="M52" s="49"/>
    </row>
    <row r="53" spans="2:13" s="9" customFormat="1" ht="14.45" thickBot="1">
      <c r="B53" s="131"/>
      <c r="C53" s="131"/>
      <c r="D53" s="131"/>
      <c r="E53" s="125"/>
      <c r="F53" s="49"/>
      <c r="G53" s="49"/>
      <c r="H53" s="49"/>
      <c r="I53" s="60"/>
      <c r="J53" s="126"/>
      <c r="K53" s="49"/>
      <c r="L53" s="66"/>
      <c r="M53" s="49"/>
    </row>
    <row r="54" spans="2:13" s="9" customFormat="1" ht="14.45" thickBot="1">
      <c r="B54" s="159" t="s">
        <v>34</v>
      </c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1"/>
    </row>
    <row r="55" spans="2:13" s="9" customFormat="1" ht="14.45" thickBot="1">
      <c r="B55" s="127" t="s">
        <v>35</v>
      </c>
      <c r="C55" s="128" t="s">
        <v>36</v>
      </c>
      <c r="D55" s="128"/>
      <c r="E55" s="162" t="s">
        <v>37</v>
      </c>
      <c r="F55" s="163"/>
      <c r="G55" s="163"/>
      <c r="H55" s="163"/>
      <c r="I55" s="163"/>
      <c r="J55" s="163"/>
      <c r="K55" s="163"/>
      <c r="L55" s="163"/>
      <c r="M55" s="164"/>
    </row>
    <row r="56" spans="2:13" s="9" customFormat="1" ht="19.350000000000001" customHeight="1" thickBot="1">
      <c r="B56" s="129">
        <v>44846</v>
      </c>
      <c r="C56" s="130" t="s">
        <v>38</v>
      </c>
      <c r="D56" s="130"/>
      <c r="E56" s="165" t="s">
        <v>39</v>
      </c>
      <c r="F56" s="166"/>
      <c r="G56" s="166"/>
      <c r="H56" s="166"/>
      <c r="I56" s="166"/>
      <c r="J56" s="166"/>
      <c r="K56" s="166"/>
      <c r="L56" s="166"/>
      <c r="M56" s="167"/>
    </row>
    <row r="57" spans="2:13" s="9" customFormat="1" ht="14.45" thickBot="1">
      <c r="B57" s="129"/>
      <c r="C57" s="130"/>
      <c r="D57" s="130"/>
      <c r="E57" s="165"/>
      <c r="F57" s="166"/>
      <c r="G57" s="166"/>
      <c r="H57" s="166"/>
      <c r="I57" s="166"/>
      <c r="J57" s="166"/>
      <c r="K57" s="166"/>
      <c r="L57" s="166"/>
      <c r="M57" s="167"/>
    </row>
  </sheetData>
  <mergeCells count="18">
    <mergeCell ref="B51:E51"/>
    <mergeCell ref="B54:M54"/>
    <mergeCell ref="E55:M55"/>
    <mergeCell ref="E56:M56"/>
    <mergeCell ref="E57:M57"/>
    <mergeCell ref="B50:E50"/>
    <mergeCell ref="B49:E49"/>
    <mergeCell ref="B2:M2"/>
    <mergeCell ref="B3:M3"/>
    <mergeCell ref="B4:M4"/>
    <mergeCell ref="B5:M5"/>
    <mergeCell ref="B6:E6"/>
    <mergeCell ref="B42:E42"/>
    <mergeCell ref="B43:E43"/>
    <mergeCell ref="B44:E44"/>
    <mergeCell ref="B45:E45"/>
    <mergeCell ref="B46:M46"/>
    <mergeCell ref="B48:E48"/>
  </mergeCells>
  <printOptions horizontalCentered="1"/>
  <pageMargins left="1" right="1" top="1" bottom="1" header="0.5" footer="0.5"/>
  <pageSetup paperSize="9" scale="77" fitToHeight="0" orientation="landscape" verticalDpi="4294967294" r:id="rId1"/>
  <headerFooter alignWithMargins="0">
    <oddHeader>&amp;R&amp;G</oddHeader>
    <oddFooter>&amp;C
&amp;8&amp;K00-017Page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Britten</dc:creator>
  <cp:keywords/>
  <dc:description/>
  <cp:lastModifiedBy>Emma Britten</cp:lastModifiedBy>
  <cp:revision/>
  <dcterms:created xsi:type="dcterms:W3CDTF">2023-05-10T04:53:33Z</dcterms:created>
  <dcterms:modified xsi:type="dcterms:W3CDTF">2024-04-22T07:35:35Z</dcterms:modified>
  <cp:category/>
  <cp:contentStatus/>
</cp:coreProperties>
</file>