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03041B54-ECDF-4515-B359-D3E3DA864426}" xr6:coauthVersionLast="47" xr6:coauthVersionMax="47" xr10:uidLastSave="{00000000-0000-0000-0000-000000000000}"/>
  <bookViews>
    <workbookView xWindow="-108" yWindow="-108" windowWidth="23256" windowHeight="12576" xr2:uid="{706155D9-375A-4AEC-B4FD-49E935948A33}"/>
  </bookViews>
  <sheets>
    <sheet name="Mittagong Website Report " sheetId="1" r:id="rId1"/>
  </sheets>
  <externalReferences>
    <externalReference r:id="rId2"/>
  </externalReferences>
  <definedNames>
    <definedName name="_xlnm.Print_Area" localSheetId="0">'Mittagong Website Report '!$B$1:$M$30</definedName>
    <definedName name="_xlnm.Print_Titles" localSheetId="0">'Mittagong Website Report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I17" i="1"/>
  <c r="I15" i="1"/>
  <c r="M9" i="1"/>
  <c r="L9" i="1"/>
  <c r="L17" i="1" s="1"/>
  <c r="K9" i="1"/>
  <c r="K17" i="1" s="1"/>
  <c r="J9" i="1"/>
  <c r="I9" i="1"/>
  <c r="H9" i="1"/>
  <c r="G9" i="1"/>
  <c r="F9" i="1"/>
  <c r="F15" i="1" s="1"/>
  <c r="G8" i="1"/>
  <c r="G7" i="1"/>
  <c r="K15" i="1" l="1"/>
  <c r="L15" i="1"/>
  <c r="F17" i="1"/>
</calcChain>
</file>

<file path=xl/sharedStrings.xml><?xml version="1.0" encoding="utf-8"?>
<sst xmlns="http://schemas.openxmlformats.org/spreadsheetml/2006/main" count="45" uniqueCount="36">
  <si>
    <t>MITTAGONG SEWAGE TREATMENT SYSTEM</t>
  </si>
  <si>
    <t>LICENCE NUMBER 10362</t>
  </si>
  <si>
    <t>Licencing Period 24 March 2023 - 23 March 2024</t>
  </si>
  <si>
    <t>FINAL EFFLUENT MONITORING FORTNIGHTLY TEST RESULTS (POINT 3)</t>
  </si>
  <si>
    <t>SAMPLE DATE</t>
  </si>
  <si>
    <t>BOD</t>
  </si>
  <si>
    <t>*Oil &amp; Grease</t>
  </si>
  <si>
    <t>pH</t>
  </si>
  <si>
    <t>TSS</t>
  </si>
  <si>
    <t>Faecal coliforms</t>
  </si>
  <si>
    <t>Total N</t>
  </si>
  <si>
    <t>Total P</t>
  </si>
  <si>
    <t>Ammonia</t>
  </si>
  <si>
    <t>Taken</t>
  </si>
  <si>
    <t>Received</t>
  </si>
  <si>
    <t>Reviewed by</t>
  </si>
  <si>
    <t>Published</t>
  </si>
  <si>
    <t>(mg/L)</t>
  </si>
  <si>
    <t>pH units</t>
  </si>
  <si>
    <t xml:space="preserve"> (CFU/100mL)</t>
  </si>
  <si>
    <r>
      <t>TKN+NO</t>
    </r>
    <r>
      <rPr>
        <b/>
        <i/>
        <vertAlign val="subscript"/>
        <sz val="10"/>
        <rFont val="Arial"/>
        <family val="2"/>
      </rPr>
      <t>X</t>
    </r>
  </si>
  <si>
    <t xml:space="preserve">  (mg/L) P</t>
  </si>
  <si>
    <t>(mg/L) N</t>
  </si>
  <si>
    <t>EB</t>
  </si>
  <si>
    <t>NA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</si>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</sst>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0.0"/>
    <numFmt numFmtId="166" formatCode="_(* #,##0.00_);_(* \(#,##0.00\);_(* &quot;-&quot;??_);_(@_)"/>
  </numFmts>
  <fonts count="11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0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" fontId="9" fillId="0" borderId="14" xfId="1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16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20" xfId="0" applyBorder="1"/>
    <xf numFmtId="164" fontId="10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10" fillId="0" borderId="2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2" fontId="10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/>
    </xf>
  </cellXfs>
  <cellStyles count="2">
    <cellStyle name="Comma_Sheet1" xfId="1" xr:uid="{C24EDBBA-B6CD-4391-9076-B096B87E3B04}"/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ngecarribeesc.sharepoint.com/teams/WaterSewer124/Shared%20Documents/1.%20Wastewater/4.%20EPA%20licence/4.%20Mittagong%20EPA/Mittagong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agong Website Report "/>
      <sheetName val="Mittagong EPA Return"/>
      <sheetName val="AR data "/>
      <sheetName val="Flow report "/>
    </sheetNames>
    <sheetDataSet>
      <sheetData sheetId="0"/>
      <sheetData sheetId="1">
        <row r="6">
          <cell r="E6">
            <v>2.5</v>
          </cell>
        </row>
        <row r="7">
          <cell r="E7" t="str">
            <v>NA</v>
          </cell>
        </row>
        <row r="8">
          <cell r="D8">
            <v>8</v>
          </cell>
          <cell r="E8" t="str">
            <v>NA</v>
          </cell>
          <cell r="F8">
            <v>6.6</v>
          </cell>
          <cell r="G8">
            <v>6</v>
          </cell>
          <cell r="I8">
            <v>1</v>
          </cell>
          <cell r="J8">
            <v>3.98</v>
          </cell>
          <cell r="K8">
            <v>0.153</v>
          </cell>
          <cell r="M8">
            <v>0.77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BDBD-FEFB-4A25-97B1-15446740395D}">
  <sheetPr>
    <tabColor rgb="FFFFC000"/>
    <pageSetUpPr fitToPage="1"/>
  </sheetPr>
  <dimension ref="A1:N33"/>
  <sheetViews>
    <sheetView tabSelected="1" zoomScaleNormal="100" workbookViewId="0">
      <pane ySplit="6" topLeftCell="A7" activePane="bottomLeft" state="frozen"/>
      <selection pane="bottomLeft" activeCell="F10" sqref="F10"/>
    </sheetView>
  </sheetViews>
  <sheetFormatPr defaultRowHeight="13.2" x14ac:dyDescent="0.25"/>
  <cols>
    <col min="1" max="1" width="2.33203125" customWidth="1"/>
    <col min="2" max="2" width="13.88671875" style="112" customWidth="1"/>
    <col min="3" max="3" width="10.6640625" style="112" customWidth="1"/>
    <col min="4" max="4" width="12" style="113" customWidth="1"/>
    <col min="5" max="5" width="11.44140625" style="115" customWidth="1"/>
    <col min="6" max="9" width="13.6640625" customWidth="1"/>
    <col min="10" max="10" width="15.6640625" customWidth="1"/>
    <col min="11" max="13" width="13.6640625" customWidth="1"/>
  </cols>
  <sheetData>
    <row r="1" spans="2:14" ht="2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ht="21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4" ht="18.600000000000001" thickBot="1" x14ac:dyDescent="0.3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24" customHeight="1" thickBot="1" x14ac:dyDescent="0.3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s="14" customFormat="1" ht="13.8" thickBot="1" x14ac:dyDescent="0.3">
      <c r="B5" s="6" t="s">
        <v>4</v>
      </c>
      <c r="C5" s="7"/>
      <c r="D5" s="7"/>
      <c r="E5" s="8"/>
      <c r="F5" s="9" t="s">
        <v>5</v>
      </c>
      <c r="G5" s="10" t="s">
        <v>6</v>
      </c>
      <c r="H5" s="11" t="s">
        <v>7</v>
      </c>
      <c r="I5" s="9" t="s">
        <v>8</v>
      </c>
      <c r="J5" s="12" t="s">
        <v>9</v>
      </c>
      <c r="K5" s="11" t="s">
        <v>10</v>
      </c>
      <c r="L5" s="13" t="s">
        <v>11</v>
      </c>
      <c r="M5" s="9" t="s">
        <v>12</v>
      </c>
    </row>
    <row r="6" spans="2:14" ht="15" thickBot="1" x14ac:dyDescent="0.3">
      <c r="B6" s="15" t="s">
        <v>13</v>
      </c>
      <c r="C6" s="16" t="s">
        <v>14</v>
      </c>
      <c r="D6" s="17" t="s">
        <v>15</v>
      </c>
      <c r="E6" s="18" t="s">
        <v>16</v>
      </c>
      <c r="F6" s="13" t="s">
        <v>17</v>
      </c>
      <c r="G6" s="13" t="s">
        <v>17</v>
      </c>
      <c r="H6" s="19" t="s">
        <v>18</v>
      </c>
      <c r="I6" s="13" t="s">
        <v>17</v>
      </c>
      <c r="J6" s="13" t="s">
        <v>19</v>
      </c>
      <c r="K6" s="20" t="s">
        <v>20</v>
      </c>
      <c r="L6" s="21" t="s">
        <v>21</v>
      </c>
      <c r="M6" s="9" t="s">
        <v>22</v>
      </c>
      <c r="N6" s="5"/>
    </row>
    <row r="7" spans="2:14" ht="12" customHeight="1" thickBot="1" x14ac:dyDescent="0.3">
      <c r="B7" s="22">
        <v>45020</v>
      </c>
      <c r="C7" s="22">
        <v>45030</v>
      </c>
      <c r="D7" s="22" t="s">
        <v>23</v>
      </c>
      <c r="E7" s="23">
        <v>45037</v>
      </c>
      <c r="F7" s="24">
        <v>1</v>
      </c>
      <c r="G7" s="24">
        <f>'[1]Mittagong EPA Return'!E6</f>
        <v>2.5</v>
      </c>
      <c r="H7" s="25">
        <v>6.9</v>
      </c>
      <c r="I7" s="24">
        <v>1</v>
      </c>
      <c r="J7" s="26">
        <v>1</v>
      </c>
      <c r="K7" s="24">
        <v>8.7899999999999991</v>
      </c>
      <c r="L7" s="27">
        <v>0.35599999999999998</v>
      </c>
      <c r="M7" s="28">
        <v>1.29</v>
      </c>
    </row>
    <row r="8" spans="2:14" ht="12" customHeight="1" thickBot="1" x14ac:dyDescent="0.3">
      <c r="B8" s="22">
        <v>45034</v>
      </c>
      <c r="C8" s="22">
        <v>45048</v>
      </c>
      <c r="D8" s="22" t="s">
        <v>23</v>
      </c>
      <c r="E8" s="22">
        <v>45061</v>
      </c>
      <c r="F8" s="29">
        <v>1</v>
      </c>
      <c r="G8" s="24" t="str">
        <f>'[1]Mittagong EPA Return'!E7</f>
        <v>NA</v>
      </c>
      <c r="H8" s="28">
        <v>6.7</v>
      </c>
      <c r="I8" s="29">
        <v>4</v>
      </c>
      <c r="J8" s="30">
        <v>1</v>
      </c>
      <c r="K8" s="29">
        <v>5.09</v>
      </c>
      <c r="L8" s="31">
        <v>0.13300000000000001</v>
      </c>
      <c r="M8" s="28">
        <v>1.23</v>
      </c>
    </row>
    <row r="9" spans="2:14" ht="12" customHeight="1" x14ac:dyDescent="0.25">
      <c r="B9" s="32">
        <v>45048</v>
      </c>
      <c r="C9" s="32">
        <v>45057</v>
      </c>
      <c r="D9" s="32" t="s">
        <v>23</v>
      </c>
      <c r="E9" s="32">
        <v>45069</v>
      </c>
      <c r="F9" s="33">
        <f>'[1]Mittagong EPA Return'!D8</f>
        <v>8</v>
      </c>
      <c r="G9" s="24" t="str">
        <f>'[1]Mittagong EPA Return'!E8</f>
        <v>NA</v>
      </c>
      <c r="H9" s="28">
        <f>'[1]Mittagong EPA Return'!F8</f>
        <v>6.6</v>
      </c>
      <c r="I9" s="33">
        <f>'[1]Mittagong EPA Return'!G8</f>
        <v>6</v>
      </c>
      <c r="J9" s="30">
        <f>'[1]Mittagong EPA Return'!I8</f>
        <v>1</v>
      </c>
      <c r="K9" s="31">
        <f>'[1]Mittagong EPA Return'!J8</f>
        <v>3.98</v>
      </c>
      <c r="L9" s="31">
        <f>'[1]Mittagong EPA Return'!K8</f>
        <v>0.153</v>
      </c>
      <c r="M9" s="28">
        <f>'[1]Mittagong EPA Return'!M8</f>
        <v>0.77</v>
      </c>
    </row>
    <row r="10" spans="2:14" ht="12" customHeight="1" x14ac:dyDescent="0.25">
      <c r="B10" s="34">
        <v>45062</v>
      </c>
      <c r="C10" s="34">
        <v>45071</v>
      </c>
      <c r="D10" s="34" t="s">
        <v>23</v>
      </c>
      <c r="E10" s="34">
        <v>45082</v>
      </c>
      <c r="F10" s="33">
        <v>1</v>
      </c>
      <c r="G10" s="35" t="s">
        <v>24</v>
      </c>
      <c r="H10" s="35">
        <v>6.9</v>
      </c>
      <c r="I10" s="35">
        <v>6</v>
      </c>
      <c r="J10" s="35">
        <v>1</v>
      </c>
      <c r="K10" s="31">
        <v>5.77</v>
      </c>
      <c r="L10" s="36">
        <v>8.3000000000000004E-2</v>
      </c>
      <c r="M10" s="37">
        <v>1.3</v>
      </c>
    </row>
    <row r="11" spans="2:14" ht="12" customHeight="1" x14ac:dyDescent="0.25">
      <c r="B11" s="34"/>
      <c r="C11" s="34"/>
      <c r="D11" s="34"/>
      <c r="E11" s="34"/>
      <c r="F11" s="33"/>
      <c r="G11" s="35"/>
      <c r="H11" s="35"/>
      <c r="I11" s="35"/>
      <c r="J11" s="35"/>
      <c r="K11" s="31"/>
      <c r="L11" s="36"/>
      <c r="M11" s="37"/>
    </row>
    <row r="12" spans="2:14" ht="12" customHeight="1" x14ac:dyDescent="0.25">
      <c r="B12" s="34"/>
      <c r="C12" s="34"/>
      <c r="D12" s="34"/>
      <c r="E12" s="34"/>
      <c r="F12" s="29"/>
      <c r="G12" s="38"/>
      <c r="H12" s="38"/>
      <c r="I12" s="38"/>
      <c r="J12" s="38"/>
      <c r="K12" s="31"/>
      <c r="L12" s="36"/>
      <c r="M12" s="37"/>
    </row>
    <row r="13" spans="2:14" ht="12" customHeight="1" x14ac:dyDescent="0.25">
      <c r="B13" s="34"/>
      <c r="C13" s="34"/>
      <c r="D13" s="34"/>
      <c r="E13" s="34"/>
      <c r="F13" s="38"/>
      <c r="G13" s="38"/>
      <c r="H13" s="38"/>
      <c r="I13" s="38"/>
      <c r="J13" s="38"/>
      <c r="K13" s="39"/>
      <c r="L13" s="39"/>
      <c r="M13" s="40"/>
    </row>
    <row r="14" spans="2:14" ht="12" customHeight="1" thickBot="1" x14ac:dyDescent="0.3">
      <c r="B14" s="34"/>
      <c r="C14" s="34"/>
      <c r="D14" s="34"/>
      <c r="E14" s="34"/>
      <c r="F14" s="41"/>
      <c r="G14" s="41"/>
      <c r="H14" s="41"/>
      <c r="I14" s="41"/>
      <c r="J14" s="41"/>
      <c r="K14" s="42"/>
      <c r="L14" s="43"/>
      <c r="M14" s="44"/>
    </row>
    <row r="15" spans="2:14" ht="12" customHeight="1" x14ac:dyDescent="0.25">
      <c r="B15" s="45" t="s">
        <v>25</v>
      </c>
      <c r="C15" s="46"/>
      <c r="D15" s="46"/>
      <c r="E15" s="47"/>
      <c r="F15" s="48">
        <f>IFERROR(PERCENTILE(F7:F14,0.5),"0")</f>
        <v>1</v>
      </c>
      <c r="G15" s="49"/>
      <c r="H15" s="49"/>
      <c r="I15" s="49">
        <f>IFERROR(PERCENTILE(I7:I14,0.5),"0")</f>
        <v>5</v>
      </c>
      <c r="J15" s="50"/>
      <c r="K15" s="51">
        <f>IFERROR(PERCENTILE(K7:K14,0.5),"0")</f>
        <v>5.43</v>
      </c>
      <c r="L15" s="52">
        <f>IFERROR(PERCENTILE(L7:L14,0.5),"0")</f>
        <v>0.14300000000000002</v>
      </c>
      <c r="M15" s="53"/>
    </row>
    <row r="16" spans="2:14" ht="12" customHeight="1" x14ac:dyDescent="0.25">
      <c r="B16" s="54" t="s">
        <v>26</v>
      </c>
      <c r="C16" s="55"/>
      <c r="D16" s="55"/>
      <c r="E16" s="56"/>
      <c r="F16" s="57"/>
      <c r="G16" s="58"/>
      <c r="H16" s="58"/>
      <c r="I16" s="59"/>
      <c r="J16" s="59"/>
      <c r="K16" s="60"/>
      <c r="L16" s="60"/>
      <c r="M16" s="58"/>
    </row>
    <row r="17" spans="1:14" ht="12" customHeight="1" x14ac:dyDescent="0.25">
      <c r="B17" s="54" t="s">
        <v>27</v>
      </c>
      <c r="C17" s="55"/>
      <c r="D17" s="55"/>
      <c r="E17" s="56"/>
      <c r="F17" s="61">
        <f>IFERROR(PERCENTILE(F7:F14,0.9),"0")</f>
        <v>5.9000000000000012</v>
      </c>
      <c r="G17" s="62"/>
      <c r="H17" s="62"/>
      <c r="I17" s="62">
        <f>IFERROR(PERCENTILE(I7:I14,0.9),"0")</f>
        <v>6</v>
      </c>
      <c r="J17" s="62"/>
      <c r="K17" s="52">
        <f>IFERROR(PERCENTILE(K7:K14,0.9),"0")</f>
        <v>7.8840000000000003</v>
      </c>
      <c r="L17" s="52">
        <f>IFERROR(PERCENTILE(L7:L14,0.9),"0")</f>
        <v>0.29510000000000003</v>
      </c>
      <c r="M17" s="58"/>
    </row>
    <row r="18" spans="1:14" ht="12" customHeight="1" x14ac:dyDescent="0.25">
      <c r="B18" s="54" t="s">
        <v>28</v>
      </c>
      <c r="C18" s="55"/>
      <c r="D18" s="55"/>
      <c r="E18" s="56"/>
      <c r="F18" s="57"/>
      <c r="G18" s="58"/>
      <c r="H18" s="58"/>
      <c r="I18" s="58"/>
      <c r="J18" s="58"/>
      <c r="K18" s="63"/>
      <c r="L18" s="60"/>
      <c r="M18" s="64">
        <f>IFERROR(PERCENTILE(M10:M14,1),"0")</f>
        <v>1.3</v>
      </c>
      <c r="N18" s="5"/>
    </row>
    <row r="19" spans="1:14" ht="12" customHeight="1" x14ac:dyDescent="0.25">
      <c r="B19" s="65" t="s">
        <v>29</v>
      </c>
      <c r="C19" s="66"/>
      <c r="D19" s="66"/>
      <c r="E19" s="67"/>
      <c r="F19" s="68"/>
      <c r="G19" s="69"/>
      <c r="H19" s="69"/>
      <c r="I19" s="69"/>
      <c r="J19" s="69"/>
      <c r="K19" s="69"/>
      <c r="L19" s="69"/>
      <c r="M19" s="69"/>
    </row>
    <row r="20" spans="1:14" ht="12" customHeight="1" x14ac:dyDescent="0.25">
      <c r="B20" s="54" t="s">
        <v>25</v>
      </c>
      <c r="C20" s="55"/>
      <c r="D20" s="55"/>
      <c r="E20" s="56"/>
      <c r="F20" s="70">
        <v>7</v>
      </c>
      <c r="G20" s="71"/>
      <c r="H20" s="71"/>
      <c r="I20" s="71">
        <v>10</v>
      </c>
      <c r="J20" s="71"/>
      <c r="K20" s="52">
        <v>7</v>
      </c>
      <c r="L20" s="52">
        <v>0.2</v>
      </c>
      <c r="M20" s="58"/>
      <c r="N20" s="5"/>
    </row>
    <row r="21" spans="1:14" ht="12" customHeight="1" x14ac:dyDescent="0.25">
      <c r="B21" s="54" t="s">
        <v>26</v>
      </c>
      <c r="C21" s="55"/>
      <c r="D21" s="55"/>
      <c r="E21" s="56"/>
      <c r="F21" s="57"/>
      <c r="G21" s="58"/>
      <c r="H21" s="58"/>
      <c r="I21" s="58"/>
      <c r="J21" s="58"/>
      <c r="K21" s="60"/>
      <c r="L21" s="60"/>
      <c r="M21" s="58"/>
      <c r="N21" s="5"/>
    </row>
    <row r="22" spans="1:14" ht="12" customHeight="1" x14ac:dyDescent="0.25">
      <c r="B22" s="54" t="s">
        <v>27</v>
      </c>
      <c r="C22" s="55"/>
      <c r="D22" s="55"/>
      <c r="E22" s="56"/>
      <c r="F22" s="70">
        <v>10</v>
      </c>
      <c r="G22" s="71"/>
      <c r="H22" s="71"/>
      <c r="I22" s="71">
        <v>15</v>
      </c>
      <c r="J22" s="71"/>
      <c r="K22" s="52">
        <v>10</v>
      </c>
      <c r="L22" s="52">
        <v>0.3</v>
      </c>
      <c r="M22" s="58"/>
      <c r="N22" s="5"/>
    </row>
    <row r="23" spans="1:14" ht="12" customHeight="1" thickBot="1" x14ac:dyDescent="0.3">
      <c r="B23" s="72" t="s">
        <v>28</v>
      </c>
      <c r="C23" s="73"/>
      <c r="D23" s="73"/>
      <c r="E23" s="74"/>
      <c r="F23" s="75"/>
      <c r="G23" s="76"/>
      <c r="H23" s="76"/>
      <c r="I23" s="76"/>
      <c r="J23" s="76"/>
      <c r="K23" s="76"/>
      <c r="L23" s="76"/>
      <c r="M23" s="77" t="s">
        <v>30</v>
      </c>
      <c r="N23" s="5"/>
    </row>
    <row r="24" spans="1:14" ht="13.8" thickBot="1" x14ac:dyDescent="0.3">
      <c r="B24" s="78" t="s">
        <v>31</v>
      </c>
      <c r="C24" s="79"/>
      <c r="D24" s="80"/>
      <c r="E24" s="81"/>
      <c r="F24" s="82"/>
      <c r="G24" s="82"/>
      <c r="H24" s="82"/>
      <c r="I24" s="82"/>
      <c r="J24" s="82"/>
      <c r="K24" s="82"/>
      <c r="L24" s="83"/>
      <c r="M24" s="82"/>
    </row>
    <row r="25" spans="1:14" ht="13.8" thickBot="1" x14ac:dyDescent="0.3">
      <c r="B25" s="84"/>
      <c r="C25" s="85"/>
      <c r="D25" s="86"/>
      <c r="E25" s="87"/>
      <c r="F25" s="83"/>
      <c r="G25" s="83"/>
      <c r="H25" s="83"/>
      <c r="I25" s="83"/>
      <c r="J25" s="83"/>
      <c r="K25" s="83"/>
      <c r="L25" s="83"/>
      <c r="M25" s="83"/>
    </row>
    <row r="26" spans="1:14" ht="20.100000000000001" customHeight="1" thickBot="1" x14ac:dyDescent="0.3">
      <c r="B26" s="88" t="s">
        <v>32</v>
      </c>
      <c r="C26" s="89"/>
      <c r="D26" s="90"/>
      <c r="E26" s="91"/>
      <c r="F26" s="91"/>
      <c r="G26" s="91"/>
      <c r="H26" s="91"/>
      <c r="I26" s="91"/>
      <c r="J26" s="91"/>
      <c r="K26" s="91"/>
      <c r="L26" s="91"/>
      <c r="M26" s="91"/>
    </row>
    <row r="27" spans="1:14" ht="18.600000000000001" customHeight="1" thickBot="1" x14ac:dyDescent="0.3">
      <c r="B27" s="19" t="s">
        <v>33</v>
      </c>
      <c r="C27" s="92" t="s">
        <v>34</v>
      </c>
      <c r="D27" s="93"/>
      <c r="E27" s="94" t="s">
        <v>35</v>
      </c>
      <c r="F27" s="94"/>
      <c r="G27" s="94"/>
      <c r="H27" s="94"/>
      <c r="I27" s="94"/>
      <c r="J27" s="94"/>
      <c r="K27" s="94"/>
      <c r="L27" s="94"/>
      <c r="M27" s="94"/>
      <c r="N27" s="5"/>
    </row>
    <row r="28" spans="1:14" ht="18.600000000000001" customHeight="1" thickBot="1" x14ac:dyDescent="0.3">
      <c r="A28" s="95"/>
      <c r="B28" s="96"/>
      <c r="C28" s="97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5"/>
    </row>
    <row r="29" spans="1:14" ht="12.75" customHeight="1" thickBot="1" x14ac:dyDescent="0.3">
      <c r="B29" s="100"/>
      <c r="C29" s="101"/>
      <c r="D29" s="102"/>
      <c r="E29" s="103"/>
      <c r="F29" s="104"/>
      <c r="G29" s="104"/>
      <c r="H29" s="104"/>
      <c r="I29" s="104"/>
      <c r="J29" s="104"/>
      <c r="K29" s="104"/>
      <c r="L29" s="104"/>
      <c r="M29" s="105"/>
      <c r="N29" s="5"/>
    </row>
    <row r="30" spans="1:14" ht="13.8" thickBot="1" x14ac:dyDescent="0.3">
      <c r="B30" s="106"/>
      <c r="C30" s="107"/>
      <c r="D30" s="108"/>
      <c r="E30" s="109"/>
      <c r="F30" s="110"/>
      <c r="G30" s="110"/>
      <c r="H30" s="110"/>
      <c r="I30" s="110"/>
      <c r="J30" s="110"/>
      <c r="K30" s="110"/>
      <c r="L30" s="110"/>
      <c r="M30" s="111"/>
      <c r="N30" s="5"/>
    </row>
    <row r="32" spans="1:14" x14ac:dyDescent="0.25">
      <c r="E32" s="114"/>
      <c r="F32" s="114"/>
      <c r="G32" s="114"/>
      <c r="H32" s="114"/>
      <c r="I32" s="114"/>
      <c r="J32" s="114"/>
      <c r="K32" s="114"/>
      <c r="L32" s="114"/>
      <c r="M32" s="114"/>
    </row>
    <row r="33" spans="5:13" x14ac:dyDescent="0.25">
      <c r="E33" s="114"/>
      <c r="F33" s="114"/>
      <c r="G33" s="114"/>
      <c r="H33" s="114"/>
      <c r="I33" s="114"/>
      <c r="J33" s="114"/>
      <c r="K33" s="114"/>
      <c r="L33" s="114"/>
      <c r="M33" s="114"/>
    </row>
  </sheetData>
  <mergeCells count="22">
    <mergeCell ref="C29:D29"/>
    <mergeCell ref="E29:M29"/>
    <mergeCell ref="C30:D30"/>
    <mergeCell ref="E30:M30"/>
    <mergeCell ref="B22:E22"/>
    <mergeCell ref="B23:E23"/>
    <mergeCell ref="C27:D27"/>
    <mergeCell ref="E27:M27"/>
    <mergeCell ref="C28:D28"/>
    <mergeCell ref="E28:M28"/>
    <mergeCell ref="B16:E16"/>
    <mergeCell ref="B17:E17"/>
    <mergeCell ref="B18:E18"/>
    <mergeCell ref="B19:E19"/>
    <mergeCell ref="B20:E20"/>
    <mergeCell ref="B21:E21"/>
    <mergeCell ref="B1:M1"/>
    <mergeCell ref="B2:M2"/>
    <mergeCell ref="B3:M3"/>
    <mergeCell ref="B4:M4"/>
    <mergeCell ref="B5:E5"/>
    <mergeCell ref="B15:E15"/>
  </mergeCells>
  <conditionalFormatting sqref="E32">
    <cfRule type="cellIs" dxfId="1" priority="1" stopIfTrue="1" operator="greaterThan">
      <formula>10</formula>
    </cfRule>
    <cfRule type="cellIs" dxfId="0" priority="2" stopIfTrue="1" operator="greaterThan">
      <formula>7</formula>
    </cfRule>
  </conditionalFormatting>
  <printOptions horizontalCentered="1"/>
  <pageMargins left="0.23622047244094491" right="0.23622047244094491" top="0.23622047244094491" bottom="0.23622047244094491" header="0.31496062992125984" footer="0.31496062992125984"/>
  <pageSetup paperSize="9" scale="92" fitToHeight="0" orientation="landscape" r:id="rId1"/>
  <headerFooter alignWithMargins="0">
    <oddHeader>&amp;R&amp;G</oddHeader>
    <oddFooter xml:space="preserve">&amp;C
&amp;8&amp;K00-021&amp;P of &amp;N&amp;R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Mittagong Website Report </vt:lpstr>
      <vt:lpstr>'Mittagong Website Report '!Print_Area</vt:lpstr>
      <vt:lpstr>'Mittagong Website Report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2023-06-02T05:23:58Z</dcterms:created>
  <dcterms:modified xsi:type="dcterms:W3CDTF">2023-06-02T05:24:40Z</dcterms:modified>
</cp:coreProperties>
</file>